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370" windowWidth="19035" windowHeight="9675" tabRatio="718" firstSheet="1" activeTab="1"/>
  </bookViews>
  <sheets>
    <sheet name="Справочник Вид продукции" sheetId="5" state="hidden" r:id="rId1"/>
    <sheet name="Кор ГКПЗ 3 кв  2014" sheetId="10" r:id="rId2"/>
    <sheet name="Кор 3 кв  Условно-постоянные" sheetId="16" r:id="rId3"/>
    <sheet name="Расшифровка (вид деятельности)" sheetId="15" r:id="rId4"/>
    <sheet name="Расшифровка (вид закупаемой про" sheetId="14" r:id="rId5"/>
    <sheet name="Расшифровка (способы закупки)" sheetId="13" r:id="rId6"/>
    <sheet name="Справочники - не удалять!!!" sheetId="12" r:id="rId7"/>
    <sheet name="Лист1" sheetId="17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2" hidden="1">'Кор 3 кв  Условно-постоянные'!$A$7:$X$13</definedName>
    <definedName name="_xlnm._FilterDatabase" localSheetId="1" hidden="1">'Кор ГКПЗ 3 кв  2014'!$A$8:$BK$40</definedName>
    <definedName name="_xlnm._FilterDatabase" localSheetId="6" hidden="1">'Справочники - не удалять!!!'!$A$1:$L$175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А77">[3]Рейтинг!$A$14</definedName>
    <definedName name="_xlnm.Database">#REF!</definedName>
    <definedName name="в23ё">#N/A</definedName>
    <definedName name="вв">#N/A</definedName>
    <definedName name="виды">[4]Лист1!$A$4:$A$13</definedName>
    <definedName name="второй">#REF!</definedName>
    <definedName name="гггр">#N/A</definedName>
    <definedName name="Группа">'[4]Справочники - не удалять!!!'!$B$1:$B$175</definedName>
    <definedName name="ддд">#N/A</definedName>
    <definedName name="_xlnm.Print_Titles" localSheetId="2">'Кор 3 кв  Условно-постоянные'!$4:$7</definedName>
    <definedName name="_xlnm.Print_Titles" localSheetId="1">'Кор ГКПЗ 3 кв  2014'!$5:$7</definedName>
    <definedName name="Закупки">[5]Закупки!$A$1:$A$32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галымскиеЭС">'[4]Справочники - не удалять!!!'!$E$1:$E$13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[6]ИСТОЧНИК!$F$1:$F$12</definedName>
    <definedName name="месяценэс">[7]ИСТОЧНИК!$E$1:$E$12</definedName>
    <definedName name="мым">#N/A</definedName>
    <definedName name="н">#REF!</definedName>
    <definedName name="Нет">'[4]Справочники - не удалять!!!'!$H$1:$H$3</definedName>
    <definedName name="Неэлектронная">'[4]Справочники - не удалять!!!'!$F$1:$F$3</definedName>
    <definedName name="_xlnm.Print_Area" localSheetId="2">'Кор 3 кв  Условно-постоянные'!$A$1:$X$13</definedName>
    <definedName name="_xlnm.Print_Area" localSheetId="1">'Кор ГКПЗ 3 кв  2014'!$A$1:$BI$40</definedName>
    <definedName name="Организатор">'[4]Справочники - не удалять!!!'!$E$1:$E$13</definedName>
    <definedName name="оро">#N/A</definedName>
    <definedName name="первый">#REF!</definedName>
    <definedName name="пл">[1]FES!#REF!</definedName>
    <definedName name="план">[1]FES!#REF!</definedName>
    <definedName name="продукции">'[4]Справочники - не удалять!!!'!$I$1:$I$18</definedName>
    <definedName name="Разделенэс">[8]ИСТОЧНИК!$B$1:$B$8</definedName>
    <definedName name="ропор">#N/A</definedName>
    <definedName name="с">#N/A</definedName>
    <definedName name="Способ">'[4]Справочники - не удалять!!!'!$D$1:$D$45</definedName>
    <definedName name="сс">#N/A</definedName>
    <definedName name="сссс">#N/A</definedName>
    <definedName name="ссы">#N/A</definedName>
    <definedName name="третий">#REF!</definedName>
    <definedName name="ТРИ">'[4]Справочники - не удалять!!!'!$J$1:$J$3</definedName>
    <definedName name="у">#N/A</definedName>
    <definedName name="Уровень_ЗК">'[4]Справочники - не удалять!!!'!$G$1:$G$4</definedName>
    <definedName name="финансирования">'[4]Справочники - не удалять!!!'!$A$1:$A$31</definedName>
    <definedName name="Функциональный">'[4]Справочники - не удалять!!!'!$C$1:$C$14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45621"/>
  <customWorkbookViews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</customWorkbookViews>
</workbook>
</file>

<file path=xl/calcChain.xml><?xml version="1.0" encoding="utf-8"?>
<calcChain xmlns="http://schemas.openxmlformats.org/spreadsheetml/2006/main">
  <c r="K13" i="16" l="1"/>
  <c r="AH27" i="10" l="1"/>
  <c r="AR27" i="10" s="1"/>
  <c r="AS27" i="10" s="1"/>
  <c r="AB39" i="10" l="1"/>
  <c r="AB33" i="10"/>
  <c r="AB28" i="10"/>
  <c r="Z28" i="10"/>
  <c r="Q28" i="10"/>
  <c r="AH38" i="10" l="1"/>
  <c r="AR38" i="10" s="1"/>
  <c r="AS38" i="10" s="1"/>
  <c r="Z39" i="10" l="1"/>
  <c r="Q39" i="10"/>
  <c r="AK32" i="10"/>
  <c r="AH32" i="10"/>
  <c r="AR32" i="10" s="1"/>
  <c r="AS32" i="10" s="1"/>
  <c r="Y32" i="10"/>
  <c r="Z32" i="10" s="1"/>
  <c r="P32" i="10"/>
  <c r="AA32" i="10" s="1"/>
  <c r="AK31" i="10"/>
  <c r="AH31" i="10"/>
  <c r="AR31" i="10" s="1"/>
  <c r="AS31" i="10" s="1"/>
  <c r="Y31" i="10"/>
  <c r="Z31" i="10" s="1"/>
  <c r="P31" i="10"/>
  <c r="AA31" i="10" s="1"/>
  <c r="AK30" i="10"/>
  <c r="AH30" i="10"/>
  <c r="AG30" i="10" s="1"/>
  <c r="AA30" i="10"/>
  <c r="Y30" i="10"/>
  <c r="Z30" i="10" s="1"/>
  <c r="Q30" i="10"/>
  <c r="Q33" i="10" s="1"/>
  <c r="Z33" i="10" l="1"/>
  <c r="Z40" i="10" s="1"/>
  <c r="AB40" i="10"/>
  <c r="Q40" i="10"/>
  <c r="Q42" i="10" s="1"/>
  <c r="I13" i="17"/>
  <c r="K4" i="17" l="1"/>
  <c r="K5" i="17"/>
  <c r="K6" i="17"/>
  <c r="K7" i="17"/>
  <c r="K8" i="17"/>
  <c r="K9" i="17"/>
  <c r="K10" i="17"/>
  <c r="K12" i="17"/>
  <c r="K3" i="17"/>
  <c r="J13" i="17"/>
  <c r="G13" i="17"/>
  <c r="G4" i="17"/>
  <c r="G5" i="17"/>
  <c r="G6" i="17"/>
  <c r="G7" i="17"/>
  <c r="G8" i="17"/>
  <c r="G9" i="17"/>
  <c r="G10" i="17"/>
  <c r="G11" i="17"/>
  <c r="G12" i="17"/>
  <c r="G3" i="17"/>
  <c r="E13" i="17"/>
  <c r="C13" i="17"/>
  <c r="H4" i="17"/>
  <c r="H5" i="17"/>
  <c r="H6" i="17"/>
  <c r="H7" i="17"/>
  <c r="H8" i="17"/>
  <c r="H9" i="17"/>
  <c r="H10" i="17"/>
  <c r="H11" i="17"/>
  <c r="H13" i="17" s="1"/>
  <c r="K13" i="17" s="1"/>
  <c r="H12" i="17"/>
  <c r="H3" i="17"/>
  <c r="K11" i="17" l="1"/>
</calcChain>
</file>

<file path=xl/sharedStrings.xml><?xml version="1.0" encoding="utf-8"?>
<sst xmlns="http://schemas.openxmlformats.org/spreadsheetml/2006/main" count="1296" uniqueCount="821">
  <si>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</si>
  <si>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</si>
  <si>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</si>
  <si>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</si>
  <si>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</si>
  <si>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</si>
  <si>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</si>
  <si>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</si>
  <si>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</si>
  <si>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</si>
  <si>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</si>
  <si>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</si>
  <si>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</si>
  <si>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</si>
  <si>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</si>
  <si>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</si>
  <si>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</si>
  <si>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</si>
  <si>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</si>
  <si>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</si>
  <si>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</si>
  <si>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</si>
  <si>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</si>
  <si>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Применяемые индекс-дефляторы</t>
  </si>
  <si>
    <t>Коэффициент 10% снижения</t>
  </si>
  <si>
    <t>Единица измерения</t>
  </si>
  <si>
    <t>2011 / 2010</t>
  </si>
  <si>
    <t>2012 / 2011</t>
  </si>
  <si>
    <t>2013 / 2012</t>
  </si>
  <si>
    <t>Плановая дата начала поставки товаров, выполнения работ, услуг (дд.мм.гггг)</t>
  </si>
  <si>
    <t>Плановая дата окончания поставки товаров, выполнения работ, услуг (дд.мм.гггг)</t>
  </si>
  <si>
    <t>Плановая дата подведения итогов по закупочной процедуре (дд.мм.гггг)</t>
  </si>
  <si>
    <t>Плановая дата заключения договора (дд.мм.гггг)</t>
  </si>
  <si>
    <t>Основание для проведения закупки у ЕИ (Положение, дата утверждения (дд.мм.гггг), пункт положения)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</si>
  <si>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</si>
  <si>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</si>
  <si>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</si>
  <si>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</si>
  <si>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</si>
  <si>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Условия договора</t>
  </si>
  <si>
    <t>Код по ОКВЭД</t>
  </si>
  <si>
    <t>Код по ОКДП</t>
  </si>
  <si>
    <t>Код по ОКЕИ</t>
  </si>
  <si>
    <t>Сведения о количестве (объеме) - количество единиц измерения</t>
  </si>
  <si>
    <t>2014 / 2013</t>
  </si>
  <si>
    <t>Группа продукции (Код классификатора)</t>
  </si>
  <si>
    <t>Вид закупаемой продукции</t>
  </si>
  <si>
    <t>Планируемый способ закупки</t>
  </si>
  <si>
    <t>Сведения о закупке у ЕИ</t>
  </si>
  <si>
    <t>Расчет в соответствии с методикой 10% снижения стоимости от уровня цен 2010 года</t>
  </si>
  <si>
    <t>без НДС</t>
  </si>
  <si>
    <t>с НДС</t>
  </si>
  <si>
    <t>Примечание</t>
  </si>
  <si>
    <t>Вид закупки (электронная/неэлектронная)</t>
  </si>
  <si>
    <t>Плановая дата официального объявления о начале процедур (дд.мм.гггг)</t>
  </si>
  <si>
    <t>Источник финансирования</t>
  </si>
  <si>
    <t>Код статьи БДР ИА/бизнес-плана филиала</t>
  </si>
  <si>
    <t>Наименование статьи БДР ИА/бизнес-плана филиала/ИПР год</t>
  </si>
  <si>
    <t>Документ, на основании которого определена планируемая цена закупки</t>
  </si>
  <si>
    <t>Дополнительная информация по закупке</t>
  </si>
  <si>
    <t>Признак условно-постоянных закупок (Да/Нет)</t>
  </si>
  <si>
    <t>Документ по условно-постоянной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</si>
  <si>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</si>
  <si>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</si>
  <si>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</si>
  <si>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Функциональный блок</t>
  </si>
  <si>
    <t>Организатор закупки</t>
  </si>
  <si>
    <t>Уровень закупочной комиссии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</si>
  <si>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</si>
  <si>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</si>
  <si>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</si>
  <si>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</si>
  <si>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</si>
  <si>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</si>
  <si>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</si>
  <si>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(Да/Нет)***</t>
  </si>
  <si>
    <t>МВт</t>
  </si>
  <si>
    <t>МВА</t>
  </si>
  <si>
    <t>км</t>
  </si>
  <si>
    <t>Группа продукции</t>
  </si>
  <si>
    <t>Способ закупки</t>
  </si>
  <si>
    <t>Вид ЭТП</t>
  </si>
  <si>
    <t>Уровень ЗК</t>
  </si>
  <si>
    <t>Признак УП</t>
  </si>
  <si>
    <t>Техническое присоединение</t>
  </si>
  <si>
    <t>Использование собственных источников</t>
  </si>
  <si>
    <t>Электросетевые объекты</t>
  </si>
  <si>
    <t>Технический блок (в т.ч. Техническая инспекция)</t>
  </si>
  <si>
    <t>Холдинг МРСК</t>
  </si>
  <si>
    <t>B2B-Energo</t>
  </si>
  <si>
    <t>Да</t>
  </si>
  <si>
    <t>ПИР</t>
  </si>
  <si>
    <t xml:space="preserve">  Амортизация</t>
  </si>
  <si>
    <t xml:space="preserve">  Электрические линии, в т.ч.воздушные линии</t>
  </si>
  <si>
    <t>Блок по развитию и реализации услуг</t>
  </si>
  <si>
    <t xml:space="preserve">      Тюменьэнерго (ИА)</t>
  </si>
  <si>
    <t>Неэлектронная</t>
  </si>
  <si>
    <t>ДЗО</t>
  </si>
  <si>
    <t>Нет</t>
  </si>
  <si>
    <t>ГЭ</t>
  </si>
  <si>
    <t xml:space="preserve">    Амортизация отчетного года</t>
  </si>
  <si>
    <t xml:space="preserve">    Воздушные линии</t>
  </si>
  <si>
    <t>Блок экономики и финансов (в т.ч. Бухгалтерия)</t>
  </si>
  <si>
    <t>ОЗЦ</t>
  </si>
  <si>
    <t xml:space="preserve">      Тюменьэнерго (филиалы)</t>
  </si>
  <si>
    <t>Филиал</t>
  </si>
  <si>
    <t>АН</t>
  </si>
  <si>
    <t xml:space="preserve">    Неиспользованная амортизация прошлых лет</t>
  </si>
  <si>
    <t xml:space="preserve">      ВЛЭП 110-220 кВ (ВН)</t>
  </si>
  <si>
    <t>Блок капитального строительства и инвестиций</t>
  </si>
  <si>
    <t>ЗЗЦ</t>
  </si>
  <si>
    <t xml:space="preserve">        Когалымские ЭС</t>
  </si>
  <si>
    <t>ТН</t>
  </si>
  <si>
    <t xml:space="preserve">  Неиспользованная прибыль прошлых лет</t>
  </si>
  <si>
    <t xml:space="preserve">      ВЛЭП 35 кВ (СН1)</t>
  </si>
  <si>
    <t>Блок корпоративного управления</t>
  </si>
  <si>
    <t>ОЗП</t>
  </si>
  <si>
    <t xml:space="preserve">        Нефтеюганские ЭС</t>
  </si>
  <si>
    <t>СМР</t>
  </si>
  <si>
    <t>Консультационные услуги</t>
  </si>
  <si>
    <t xml:space="preserve">  Прибыль текущего года</t>
  </si>
  <si>
    <t xml:space="preserve">      ВЛЭП 1-20 кВ (СН2)</t>
  </si>
  <si>
    <t>Блок управления собственностью</t>
  </si>
  <si>
    <t>ЗЗП</t>
  </si>
  <si>
    <t xml:space="preserve">        Нижневартовские ЭС</t>
  </si>
  <si>
    <t>ПНР</t>
  </si>
  <si>
    <t xml:space="preserve">    Реновация,включающая РЭК в тариф(прб.на разв.произ)</t>
  </si>
  <si>
    <t xml:space="preserve">      ВЛЭП 0,4 кВ (НН)</t>
  </si>
  <si>
    <t>Блок правового обеспечения</t>
  </si>
  <si>
    <t>ОКП</t>
  </si>
  <si>
    <t xml:space="preserve">        Ноябрьские ЭС</t>
  </si>
  <si>
    <t>ГП</t>
  </si>
  <si>
    <t xml:space="preserve">    Реализация профильных внеоборотных активов</t>
  </si>
  <si>
    <t xml:space="preserve">      ВЛЭП (несколько классов напряжения)</t>
  </si>
  <si>
    <t>Блок ИТ и телекоммуникаций</t>
  </si>
  <si>
    <t>ЗКП</t>
  </si>
  <si>
    <t xml:space="preserve">        Северные ЭС</t>
  </si>
  <si>
    <t>УС</t>
  </si>
  <si>
    <t xml:space="preserve">    Реализация непрофильных внеобротных активов</t>
  </si>
  <si>
    <t xml:space="preserve">    Кабельные линии</t>
  </si>
  <si>
    <t>Блок УП и орг. проектирования</t>
  </si>
  <si>
    <t>ЕИ</t>
  </si>
  <si>
    <t xml:space="preserve">        Сугргутские ЭС</t>
  </si>
  <si>
    <t>МТРиО</t>
  </si>
  <si>
    <t xml:space="preserve"> Себестоимость</t>
  </si>
  <si>
    <t xml:space="preserve">      КЛЭП 110 кВ (ВН)</t>
  </si>
  <si>
    <t>Блок экономической безопасности и режима</t>
  </si>
  <si>
    <t xml:space="preserve">        Тюменские РС</t>
  </si>
  <si>
    <t>ОН</t>
  </si>
  <si>
    <t xml:space="preserve"> Себестоимость (без амортизации)</t>
  </si>
  <si>
    <t xml:space="preserve">      КЛЭП 20-35 кВ (СН1)</t>
  </si>
  <si>
    <t>Блок по работе с органами власти, общ.орг.и СМИ</t>
  </si>
  <si>
    <t xml:space="preserve">        Урайские ЭС</t>
  </si>
  <si>
    <t>ИТ</t>
  </si>
  <si>
    <t xml:space="preserve"> Прибыль</t>
  </si>
  <si>
    <t xml:space="preserve">      КЛЭП 3-10 кВ (СН2)</t>
  </si>
  <si>
    <t>Блок административного управления</t>
  </si>
  <si>
    <t xml:space="preserve">        Энергокомплекс</t>
  </si>
  <si>
    <t>ТС</t>
  </si>
  <si>
    <t xml:space="preserve"> Выручка от прочих видов деятельности</t>
  </si>
  <si>
    <t xml:space="preserve">      КЛЭП до 1 кВ (НН)</t>
  </si>
  <si>
    <t>Блок по логистике и МТО</t>
  </si>
  <si>
    <t>СБ</t>
  </si>
  <si>
    <t xml:space="preserve"> Прочие собственные средства, текущие расходы</t>
  </si>
  <si>
    <t xml:space="preserve">      КЛЭП (несколько классов напряжения)</t>
  </si>
  <si>
    <t>ООК</t>
  </si>
  <si>
    <t>ФО</t>
  </si>
  <si>
    <t xml:space="preserve"> Прочие собственные источники, в т.ч.продажа акций</t>
  </si>
  <si>
    <t xml:space="preserve">  Подстанции</t>
  </si>
  <si>
    <t>ЗОК</t>
  </si>
  <si>
    <t>Охрана</t>
  </si>
  <si>
    <t>Использование внешних источников финансирования на капитальные вложения</t>
  </si>
  <si>
    <t xml:space="preserve">    ПС, уровень входящего напряжения ВН</t>
  </si>
  <si>
    <t>ОМК</t>
  </si>
  <si>
    <t>Услуги</t>
  </si>
  <si>
    <t xml:space="preserve">  Привлеченные средства (заемные процентные)</t>
  </si>
  <si>
    <t xml:space="preserve">    ПС, уровень входящего напряжения СН1</t>
  </si>
  <si>
    <t>ЗМК</t>
  </si>
  <si>
    <t>Работы</t>
  </si>
  <si>
    <t xml:space="preserve">    Использование банковских кредитов для осуществления капитальных вложений</t>
  </si>
  <si>
    <t xml:space="preserve">    ПС, уровень входящего напряжения СН2</t>
  </si>
  <si>
    <t>ОЦК</t>
  </si>
  <si>
    <t xml:space="preserve">    Облигационные займы</t>
  </si>
  <si>
    <t xml:space="preserve">    ПС, несколько уровней входящего напряжения</t>
  </si>
  <si>
    <t>ЗЦК</t>
  </si>
  <si>
    <t xml:space="preserve">    Корпоративные займы,в т.ч.от ОАО "Холдинг МРСК"</t>
  </si>
  <si>
    <t>Прочие производственные объекты</t>
  </si>
  <si>
    <t>ОР</t>
  </si>
  <si>
    <t xml:space="preserve">    Прочие заемные средства (расшифровать)</t>
  </si>
  <si>
    <t>Объекты непроизводственной сферы</t>
  </si>
  <si>
    <t>ЗР</t>
  </si>
  <si>
    <t xml:space="preserve">  Средства от продажи векселей</t>
  </si>
  <si>
    <t>Информационные технологии</t>
  </si>
  <si>
    <t>ОА</t>
  </si>
  <si>
    <t xml:space="preserve">  Бюджетные целевые средства</t>
  </si>
  <si>
    <t xml:space="preserve">  ИТ-инфрструктура</t>
  </si>
  <si>
    <t>ЗА</t>
  </si>
  <si>
    <t xml:space="preserve">    Целевые инвестиционные средства ОАО "Холдинг МРСК"</t>
  </si>
  <si>
    <t xml:space="preserve">  Автоматизированные системы управления</t>
  </si>
  <si>
    <t xml:space="preserve">    Средства федерального бюджета</t>
  </si>
  <si>
    <t xml:space="preserve">  Телекоммуникации</t>
  </si>
  <si>
    <t xml:space="preserve">    Средства местных и региональных бюджетов</t>
  </si>
  <si>
    <t xml:space="preserve">  Автоматизированные сис.диспетчерского управлен.</t>
  </si>
  <si>
    <t>МЗ</t>
  </si>
  <si>
    <t xml:space="preserve">  Плата за технологическое присоединение</t>
  </si>
  <si>
    <t xml:space="preserve">  Программно-техн.оснащение центр.управлен.сетями</t>
  </si>
  <si>
    <t>ПЗ</t>
  </si>
  <si>
    <t xml:space="preserve">  Прочие источники внешнего финансирования</t>
  </si>
  <si>
    <t xml:space="preserve">  Создание/модернизация АИИС КУЭ</t>
  </si>
  <si>
    <t>ЗПП</t>
  </si>
  <si>
    <t xml:space="preserve">    Долевое участие в строительстве за счет прочих источников</t>
  </si>
  <si>
    <t>Капитальные вложения в нематериальные активы</t>
  </si>
  <si>
    <t xml:space="preserve">    Прочие источники внешнего финансирования (расшифровать),в т.ч.лизинг</t>
  </si>
  <si>
    <t>Долгосрочные финансовые вложения</t>
  </si>
  <si>
    <t>ООК ЕИ</t>
  </si>
  <si>
    <t>Путевки</t>
  </si>
  <si>
    <t>ЗОК ЕИ</t>
  </si>
  <si>
    <t>ОМК ЕИ</t>
  </si>
  <si>
    <t>Аудиторские услуги</t>
  </si>
  <si>
    <t>ЗМК ЕИ</t>
  </si>
  <si>
    <t>Финансовые услуги</t>
  </si>
  <si>
    <t>ОЦК ЕИ</t>
  </si>
  <si>
    <t>Страхование</t>
  </si>
  <si>
    <t>ЗЦК ЕИ</t>
  </si>
  <si>
    <t>Изоляция и вводы</t>
  </si>
  <si>
    <t>ОР ЕИ</t>
  </si>
  <si>
    <t xml:space="preserve">  Линейные изоляторы (стекло)</t>
  </si>
  <si>
    <t>ЗР ЕИ</t>
  </si>
  <si>
    <t xml:space="preserve">  Линейные изоляторы (полимер)</t>
  </si>
  <si>
    <t>ОА ЕИ</t>
  </si>
  <si>
    <t xml:space="preserve">  Опорные и опорно-стержневые изоляторы(полимер)</t>
  </si>
  <si>
    <t>ЗА ЕИ</t>
  </si>
  <si>
    <t xml:space="preserve">  Опорные и опорно-стержневые изоляторы(фарфор)</t>
  </si>
  <si>
    <t>ОКП ЕИ</t>
  </si>
  <si>
    <t xml:space="preserve">  Проходные изоляторы</t>
  </si>
  <si>
    <t>ЗКП ЕИ</t>
  </si>
  <si>
    <t xml:space="preserve">  Вводы 35-110 кВ</t>
  </si>
  <si>
    <t>ОЗП ЕИ</t>
  </si>
  <si>
    <t xml:space="preserve">  Вводы свыше 110 кВ</t>
  </si>
  <si>
    <t>ЗЗП ЕИ</t>
  </si>
  <si>
    <t>Линейная арматура</t>
  </si>
  <si>
    <t>ОЗЦ ЕИ</t>
  </si>
  <si>
    <t xml:space="preserve">  Линейная арматура и гасители вибрации</t>
  </si>
  <si>
    <t>ЗЗЦ ЕИ</t>
  </si>
  <si>
    <t xml:space="preserve">  Арматура к СИП</t>
  </si>
  <si>
    <t>ОЗЦК ЕИ</t>
  </si>
  <si>
    <t>Металлопродукция и металлоизделия</t>
  </si>
  <si>
    <t>ЗЗЦК ЕИ</t>
  </si>
  <si>
    <t xml:space="preserve">  Металлопрокат</t>
  </si>
  <si>
    <t>ЗЗП ООК РС</t>
  </si>
  <si>
    <t xml:space="preserve">  Метизы</t>
  </si>
  <si>
    <t>ЗЗЦ ООК РС</t>
  </si>
  <si>
    <t xml:space="preserve">  Траверсы</t>
  </si>
  <si>
    <t>ЗЗП ОКП РС</t>
  </si>
  <si>
    <t xml:space="preserve">  Трос грозозащитный и канат металлический</t>
  </si>
  <si>
    <t>ЗЗЦ ОКП РС</t>
  </si>
  <si>
    <t xml:space="preserve">  Металлические опоры ВЛ 35-110 кВ</t>
  </si>
  <si>
    <t>Кабельно-проводниковая продукция:</t>
  </si>
  <si>
    <t xml:space="preserve">  Силовой кабель</t>
  </si>
  <si>
    <t xml:space="preserve">  Контрольный кабель</t>
  </si>
  <si>
    <t xml:space="preserve">  Неизолированный и изолированный провод</t>
  </si>
  <si>
    <t xml:space="preserve">  Провод СИП</t>
  </si>
  <si>
    <t xml:space="preserve">  Кабельные муфты</t>
  </si>
  <si>
    <t>Энерголеса:</t>
  </si>
  <si>
    <t xml:space="preserve">  Деревянные опоры</t>
  </si>
  <si>
    <t>Сетевой железобетон</t>
  </si>
  <si>
    <t xml:space="preserve">  Опоры типа СВ</t>
  </si>
  <si>
    <t xml:space="preserve">  Опоры типа СК</t>
  </si>
  <si>
    <t xml:space="preserve">  Стойки УСО</t>
  </si>
  <si>
    <t xml:space="preserve">  Сетевой железобетон (все остальное)</t>
  </si>
  <si>
    <t xml:space="preserve">  Железобетонные изделия (все остальное)</t>
  </si>
  <si>
    <t>Светотехническая продукция</t>
  </si>
  <si>
    <t xml:space="preserve">  Лампы освещения</t>
  </si>
  <si>
    <t xml:space="preserve">  Светильники</t>
  </si>
  <si>
    <t>Горюче-смазочные материалы</t>
  </si>
  <si>
    <t xml:space="preserve">  Масло трансформаторное</t>
  </si>
  <si>
    <t xml:space="preserve">  Бензин и дизельное топливо</t>
  </si>
  <si>
    <t xml:space="preserve">  Масла автомобильные</t>
  </si>
  <si>
    <t>Автотранспорт</t>
  </si>
  <si>
    <t xml:space="preserve">  Автошины</t>
  </si>
  <si>
    <t xml:space="preserve">  Автомобильные аккумуляторы</t>
  </si>
  <si>
    <t xml:space="preserve">  Автозапчасти</t>
  </si>
  <si>
    <t>Приборы учета</t>
  </si>
  <si>
    <t xml:space="preserve">  Шкафы учета</t>
  </si>
  <si>
    <t xml:space="preserve">  Счетчики</t>
  </si>
  <si>
    <t>Трансформаторы и реакторы</t>
  </si>
  <si>
    <t xml:space="preserve">  Измерительные трансформаторы тока до 20 кВ</t>
  </si>
  <si>
    <t xml:space="preserve">  Измерительные трансформаторы напряж. до 20кВ</t>
  </si>
  <si>
    <t xml:space="preserve">  Масляные измерительные трансформат.35-110 кВ</t>
  </si>
  <si>
    <t>Элегазовые измерительные трансформаторы 35-110 кВ</t>
  </si>
  <si>
    <t xml:space="preserve">  Силовые трансформаторы до 20 кВ</t>
  </si>
  <si>
    <t xml:space="preserve">  Силовые трансформаторы 35-220 кВ</t>
  </si>
  <si>
    <t xml:space="preserve">  Вольтодобавочные трансформаторы 6-10 кВ</t>
  </si>
  <si>
    <t xml:space="preserve">  Вольтодобавочные трансформаторы 0,4 кВ</t>
  </si>
  <si>
    <t xml:space="preserve">  Дугогасительные реакторы 6-10 кВ</t>
  </si>
  <si>
    <t xml:space="preserve">  Токоограничивающие реакторы 6-10 кВ</t>
  </si>
  <si>
    <t>Измерительные трансформаторы тока с литой изоляцией 35-110кВ</t>
  </si>
  <si>
    <t>Измерительные трансформаторы напряжения с литой изоляцией 35-110кВ</t>
  </si>
  <si>
    <t>Ячейки, КРУ, КТП и др.</t>
  </si>
  <si>
    <t xml:space="preserve">  Ячейки 6-10 кВ</t>
  </si>
  <si>
    <t xml:space="preserve">  Ячейки 35 кВ</t>
  </si>
  <si>
    <t xml:space="preserve">  КТП, МТП,  и др.</t>
  </si>
  <si>
    <t>Шкафы комплектных распределительных устройств (КРУ) 6-35 кВ</t>
  </si>
  <si>
    <t>Комплектные распредустройства элегазовые</t>
  </si>
  <si>
    <t xml:space="preserve">  Комбинированные элегазовые модули 110 кВ</t>
  </si>
  <si>
    <t xml:space="preserve">  Поставка КРУЭ</t>
  </si>
  <si>
    <t xml:space="preserve">  Элегазовые модули 110 кВ</t>
  </si>
  <si>
    <t>Аппаратура связи</t>
  </si>
  <si>
    <t xml:space="preserve">  Конденсаторы связи</t>
  </si>
  <si>
    <t xml:space="preserve">  Высокочастотные заградители</t>
  </si>
  <si>
    <t xml:space="preserve">  Фильтры присоединения</t>
  </si>
  <si>
    <t>Ограничители перенапряжения, разрядники</t>
  </si>
  <si>
    <t xml:space="preserve">  Ограничители перенапряжения 0,4-10 кВ</t>
  </si>
  <si>
    <t xml:space="preserve">  Ограничители перенапряжения 35-110 кВ</t>
  </si>
  <si>
    <t xml:space="preserve">  Разрядники</t>
  </si>
  <si>
    <t>Коммутационное оборудование</t>
  </si>
  <si>
    <t xml:space="preserve">  Реклоузеры</t>
  </si>
  <si>
    <t xml:space="preserve">  Высоковольтные вакуумные выключатели 6-10 кВ</t>
  </si>
  <si>
    <t xml:space="preserve">  Высоковольтные вакуумные выключатели 35 кВ</t>
  </si>
  <si>
    <t xml:space="preserve">  Высоковольтные элегазовые выключатели 35 кВ</t>
  </si>
  <si>
    <t xml:space="preserve">  Высоковольтные элегазовые выключатели 110 кВ</t>
  </si>
  <si>
    <t>Разъединители (в т.ч. разъединители-предохранители) и выключатели нагрузки 6-10 кВ</t>
  </si>
  <si>
    <t xml:space="preserve">  Разъединители 35-110 кВ</t>
  </si>
  <si>
    <t xml:space="preserve">  Автоматические выключатели до 1000В,рубильники</t>
  </si>
  <si>
    <t xml:space="preserve">  Запчасти к выключателям/разъединителям</t>
  </si>
  <si>
    <t xml:space="preserve">  Электрозащитное оборудование (заземлители)</t>
  </si>
  <si>
    <t xml:space="preserve">  Шкафы управления</t>
  </si>
  <si>
    <t>Системы оперативного тока</t>
  </si>
  <si>
    <t xml:space="preserve">  Подзарядно-зарядные устройства для АБ и УУОТ</t>
  </si>
  <si>
    <t>Стационарные аккумуляторы и аккумуляторы для УУОТ</t>
  </si>
  <si>
    <t xml:space="preserve">  Панели собственных нужд и щиты постоян.тока</t>
  </si>
  <si>
    <t xml:space="preserve">  Электродвигатели и генераторы</t>
  </si>
  <si>
    <t>РЗА</t>
  </si>
  <si>
    <t xml:space="preserve">  Устройства РЗА</t>
  </si>
  <si>
    <t xml:space="preserve">  Комплектующие РЗА</t>
  </si>
  <si>
    <t>Группа общепромышленного назначения</t>
  </si>
  <si>
    <t xml:space="preserve">  Противопожарное оборудование</t>
  </si>
  <si>
    <t xml:space="preserve">  Приборная продукция</t>
  </si>
  <si>
    <t xml:space="preserve">  Средства малой механизации</t>
  </si>
  <si>
    <t xml:space="preserve">  Авто и спецтехника</t>
  </si>
  <si>
    <t xml:space="preserve">  Вычислит.и оргтехника, комплектующие и расх.мат</t>
  </si>
  <si>
    <t xml:space="preserve">  Электро-, газосварочное оборудование</t>
  </si>
  <si>
    <t xml:space="preserve">  Компрессорное оборудование</t>
  </si>
  <si>
    <t>Инструмент металлообрабатывающий, электро-, пневмоинструмент</t>
  </si>
  <si>
    <t xml:space="preserve">  Электроды, сварочная проволока</t>
  </si>
  <si>
    <t xml:space="preserve">  Бытовая  техника</t>
  </si>
  <si>
    <t xml:space="preserve">  Инвентарь, хозяйственные товары и бытовая химия</t>
  </si>
  <si>
    <t xml:space="preserve">  Канцтовары</t>
  </si>
  <si>
    <t>Костюмы, защищающие от воздействия электрической дуги</t>
  </si>
  <si>
    <t xml:space="preserve">  Мебель</t>
  </si>
  <si>
    <t xml:space="preserve">  Медицинские препараты</t>
  </si>
  <si>
    <t xml:space="preserve">  Печатная продукция</t>
  </si>
  <si>
    <t>Пускатели, контакторы, кнопки, путевые выключатели, тэны</t>
  </si>
  <si>
    <t xml:space="preserve">  Предохранители ВН и НН</t>
  </si>
  <si>
    <t>Спецодежда, спецобувь и средства индивидуальной защиты</t>
  </si>
  <si>
    <t xml:space="preserve">  Стабилизаторы напряжения</t>
  </si>
  <si>
    <t xml:space="preserve">  Стройматериалы</t>
  </si>
  <si>
    <t>Химическая посуда, химические материалы и реактивы</t>
  </si>
  <si>
    <t xml:space="preserve">  Шины и токопроводы</t>
  </si>
  <si>
    <t xml:space="preserve">  Резинотехнические изделия</t>
  </si>
  <si>
    <t xml:space="preserve">  Запорная арматура</t>
  </si>
  <si>
    <t xml:space="preserve">  Запасные части к приборной продукции</t>
  </si>
  <si>
    <t xml:space="preserve">  Запчасти к силовым  трансформаторам и реакторам</t>
  </si>
  <si>
    <t xml:space="preserve">  Грузоподъёмные приспособления</t>
  </si>
  <si>
    <t xml:space="preserve">  Печатные изделия (подписка)</t>
  </si>
  <si>
    <t xml:space="preserve">  Бумага</t>
  </si>
  <si>
    <t xml:space="preserve">  Электроизоляционные материалы</t>
  </si>
  <si>
    <t xml:space="preserve">  Лакокрасочная продукция</t>
  </si>
  <si>
    <t xml:space="preserve">  Электролаборатории (ЭТЛ, ППУ, ЛВИ, Себа)</t>
  </si>
  <si>
    <t xml:space="preserve">  Телефонная и радиосвязь</t>
  </si>
  <si>
    <t xml:space="preserve">  Насосное оборудование</t>
  </si>
  <si>
    <t xml:space="preserve">  Оборудование для сбора и очистки масла</t>
  </si>
  <si>
    <t xml:space="preserve">  Оборудование для термической обработки</t>
  </si>
  <si>
    <t xml:space="preserve">  Медицинское оборудование</t>
  </si>
  <si>
    <t xml:space="preserve">  Модульные здания</t>
  </si>
  <si>
    <t xml:space="preserve">  Станочное оборудование</t>
  </si>
  <si>
    <t xml:space="preserve">  Вентиляционное оборудование</t>
  </si>
  <si>
    <t>Системы компенсации реактивной мощности</t>
  </si>
  <si>
    <t xml:space="preserve">  БСК и конденсаторы УКРМ</t>
  </si>
  <si>
    <t>ОАО "Тюменьэнерго"</t>
  </si>
  <si>
    <t>В соответствии с техническим заданием</t>
  </si>
  <si>
    <r>
      <t xml:space="preserve">Планируемая (предельная) цена закупки, </t>
    </r>
    <r>
      <rPr>
        <b/>
        <sz val="10"/>
        <rFont val="Times New Roman"/>
        <family val="1"/>
        <charset val="204"/>
      </rPr>
      <t>руб.</t>
    </r>
  </si>
  <si>
    <r>
      <t xml:space="preserve">Базовая стоимость в фактических ценах 2010 г. </t>
    </r>
    <r>
      <rPr>
        <b/>
        <sz val="10"/>
        <rFont val="Times New Roman"/>
        <family val="1"/>
        <charset val="204"/>
      </rPr>
      <t>руб</t>
    </r>
    <r>
      <rPr>
        <sz val="10"/>
        <rFont val="Times New Roman"/>
        <family val="1"/>
        <charset val="204"/>
      </rPr>
      <t>. (без НДС)</t>
    </r>
  </si>
  <si>
    <r>
      <t xml:space="preserve">Планируемая (предельная) цена закупки с учетом требования о 10% снижении от уровня цен 2010 года, </t>
    </r>
    <r>
      <rPr>
        <b/>
        <sz val="10"/>
        <rFont val="Times New Roman"/>
        <family val="1"/>
        <charset val="204"/>
      </rPr>
      <t>руб</t>
    </r>
    <r>
      <rPr>
        <sz val="10"/>
        <rFont val="Times New Roman"/>
        <family val="1"/>
        <charset val="204"/>
      </rPr>
      <t>.</t>
    </r>
  </si>
  <si>
    <r>
      <t xml:space="preserve">Планируемая начальная (предельная) цена лота по извещению/уведомлению, </t>
    </r>
    <r>
      <rPr>
        <b/>
        <sz val="10"/>
        <rFont val="Times New Roman"/>
        <family val="1"/>
        <charset val="204"/>
      </rPr>
      <t>руб.</t>
    </r>
  </si>
  <si>
    <t xml:space="preserve">документ (наименование, дата, орган) </t>
  </si>
  <si>
    <t>ПИР - проектно-изыскательские работы</t>
  </si>
  <si>
    <t>Наименование контрагента и его ОГРН</t>
  </si>
  <si>
    <t>ГЭ - прохождение экспертизы проектов</t>
  </si>
  <si>
    <t>АН - авторский надзор за ходом строительства</t>
  </si>
  <si>
    <t>ТН - технический надзор за ходом строительства</t>
  </si>
  <si>
    <t>СМР - строительно-монтажные работы</t>
  </si>
  <si>
    <t>ПНР - пуско-наладочные работы</t>
  </si>
  <si>
    <t>ГП - генподрядные работы (работы «под ключ»)</t>
  </si>
  <si>
    <t>УС - услуги сторонних организаций по управлению строительством</t>
  </si>
  <si>
    <t>МТРиО - поставка материально-технических ресурсов и оборудования</t>
  </si>
  <si>
    <t>ОН -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</t>
  </si>
  <si>
    <t>ИТ -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</t>
  </si>
  <si>
    <t>ТС - покупка, аренда транспортных средств и спецтехники, транспортные услуги</t>
  </si>
  <si>
    <t>СБ - обеспечение безопасности и защита коммерческой, промышленной, финансовой, деловой и другой информации</t>
  </si>
  <si>
    <t>Охрана - услуги сторонних организаций по охране имущества</t>
  </si>
  <si>
    <t>Услуги - прочие услуги, не вошедшие в вышеперечисленные виды закупок</t>
  </si>
  <si>
    <t>Работы - прочие работы, не вошедшие в вышеперечисленные виды закупок</t>
  </si>
  <si>
    <t>Россети</t>
  </si>
  <si>
    <t>ОЗЦК</t>
  </si>
  <si>
    <t>ЗЗЦК</t>
  </si>
  <si>
    <t>ФО - отбор финансовых организаций</t>
  </si>
  <si>
    <t>ООК - открытый одноэтапный конкурс</t>
  </si>
  <si>
    <t>ЗОК - закрытый одноэтапный конкурс</t>
  </si>
  <si>
    <t>ОМК - открытый многоэтапный конкурс</t>
  </si>
  <si>
    <t>ЗМК - закрытый многоэтапный конкурс</t>
  </si>
  <si>
    <t>ОЦК - окрытый ценовой конкурс</t>
  </si>
  <si>
    <t>ЗЦК - закрытый ценовой конкурс</t>
  </si>
  <si>
    <t>ОА - окрытый аукцион</t>
  </si>
  <si>
    <t>ЗА - закрытый аукцион</t>
  </si>
  <si>
    <t>ОЗП - открытый запрос предложений</t>
  </si>
  <si>
    <t>ЗЗП - закрытый запрос предложений</t>
  </si>
  <si>
    <t>ОКП - открытые конкурентные переговоры</t>
  </si>
  <si>
    <t>ЗКП - закрытые конкурентные переговоры</t>
  </si>
  <si>
    <t>ОЗЦ - открытый запрос цен</t>
  </si>
  <si>
    <t>ЗЗЦ - закрытый запрос цен</t>
  </si>
  <si>
    <t>ЕИ - единственный истоник</t>
  </si>
  <si>
    <t>ООК ЕИ - единственный источник по результатам открытого одноэтапного конкурса</t>
  </si>
  <si>
    <t>ЗОК ЕИ - единственный источник по результатам закрытого одноэтапного конкурса</t>
  </si>
  <si>
    <t>ОМК ЕИ - единственный источник по результатам открытого многоэтапного конкурса</t>
  </si>
  <si>
    <t>ЗМК ЕИ - единственный источник по результатам закрытого многоэтапного конкурса</t>
  </si>
  <si>
    <t>ОЦК ЕИ - единственный источник по результатам открытого ценового конкурса</t>
  </si>
  <si>
    <t>ЗЦК ЕИ - единственный источник по результатам закрытого ценового конкурса</t>
  </si>
  <si>
    <t>ОА ЕИ - единственный источник по результатам открытого аукциона</t>
  </si>
  <si>
    <t>ЗА ЕИ - единственный источник по результатам закрытого аукциона</t>
  </si>
  <si>
    <t>ОКП ЕИ - единственный источник по результатам открытых конкурентных переговоров</t>
  </si>
  <si>
    <t>ЗКП ЕИ - единственный источник по результатам закрытых конкурентных переговоров</t>
  </si>
  <si>
    <t>ОЗП ЕИ - единственный источник по результатам открытого запроса предложений</t>
  </si>
  <si>
    <t>ЗЗП ЕИ - единственный источник по результатам закрытого запроса предложений</t>
  </si>
  <si>
    <t>ОЗЦ ЕИ - единственный источник по результатам открытого запроса цен</t>
  </si>
  <si>
    <t>ЗЗЦ ЕИ - единственный источник по результатам закрытого запроса цен</t>
  </si>
  <si>
    <t>ЗЗП ООК РС - закрытый запрос предложений по результатам открытого одноэтапного конкурса, по окончании которого подписаны рамочные соглашения с Победителями.</t>
  </si>
  <si>
    <t>ЗЗЦ ООК РС - закрытый запрос цен по результатам открытого одноэтапного конкурса, по окончании которого подписаны рамочные соглашения с Победителями.</t>
  </si>
  <si>
    <t>ЗЗП ОКП РС - закрытый запрос предложений по результатам открытых конкурентных переговоров, по окончании которого подписаны рамочные соглашения с Победителями.</t>
  </si>
  <si>
    <t>ЗЗЦ ОКП РС - закрытый запрос цен по результатам открытых конкурентных переговоров, по окончании которого подписаны рамочные соглашения с Победителями.</t>
  </si>
  <si>
    <t>МЗ - мелкая закупка</t>
  </si>
  <si>
    <t>ПЗ - простая закупка</t>
  </si>
  <si>
    <t>расшифровка способов закупки (гр.29 заявки):</t>
  </si>
  <si>
    <t>расшифровка видов закупаемой продукции (гр. 11 заявки):</t>
  </si>
  <si>
    <t>Лапин</t>
  </si>
  <si>
    <t>ДФ</t>
  </si>
  <si>
    <t>ДУСиКСА</t>
  </si>
  <si>
    <t>УПО</t>
  </si>
  <si>
    <t>ДТП</t>
  </si>
  <si>
    <t>УД</t>
  </si>
  <si>
    <t>ДИТ</t>
  </si>
  <si>
    <t>СПКиОТ</t>
  </si>
  <si>
    <t>ДТР</t>
  </si>
  <si>
    <t>ДЭиТ</t>
  </si>
  <si>
    <t>ДУПиОП</t>
  </si>
  <si>
    <t>ДТиЭУ УПиУЭ</t>
  </si>
  <si>
    <t>УМУ ФХД</t>
  </si>
  <si>
    <t>ДКС</t>
  </si>
  <si>
    <t>Казначейство</t>
  </si>
  <si>
    <t>УЛиМТО ОМТО</t>
  </si>
  <si>
    <t>УД АХО</t>
  </si>
  <si>
    <t>ЦУС СРЗиА</t>
  </si>
  <si>
    <t>ЦУС САСТУ</t>
  </si>
  <si>
    <t>ЦУС ЦДС</t>
  </si>
  <si>
    <t>ОЭиПЭ</t>
  </si>
  <si>
    <t>Вялков</t>
  </si>
  <si>
    <t>УВК</t>
  </si>
  <si>
    <t>ДУПиОП ОРВО</t>
  </si>
  <si>
    <t>УКП</t>
  </si>
  <si>
    <t>УБ СИБ</t>
  </si>
  <si>
    <t>УД ТС</t>
  </si>
  <si>
    <t>ДИТ ОП ИТ</t>
  </si>
  <si>
    <t>Воробей</t>
  </si>
  <si>
    <t>Борчевкин</t>
  </si>
  <si>
    <t>ДИТ УИСиС</t>
  </si>
  <si>
    <t>Каранкевич</t>
  </si>
  <si>
    <t>Маркин</t>
  </si>
  <si>
    <t>Шерстобитова</t>
  </si>
  <si>
    <t>Мандругина</t>
  </si>
  <si>
    <t>УД ОДиКИ</t>
  </si>
  <si>
    <t>Дырнаева</t>
  </si>
  <si>
    <t>Петров</t>
  </si>
  <si>
    <t>Горбунов</t>
  </si>
  <si>
    <t>Буров</t>
  </si>
  <si>
    <t>ДТиУЭ УЭиРСУ</t>
  </si>
  <si>
    <t>Кирюхин</t>
  </si>
  <si>
    <t>Тименкова</t>
  </si>
  <si>
    <t>Юсупов</t>
  </si>
  <si>
    <t>Цветкова</t>
  </si>
  <si>
    <t>Кашин</t>
  </si>
  <si>
    <t>Добротворская</t>
  </si>
  <si>
    <t>Миланович</t>
  </si>
  <si>
    <t>Ихсанов</t>
  </si>
  <si>
    <t>Маслов</t>
  </si>
  <si>
    <t>Пауесов</t>
  </si>
  <si>
    <t>Шайхутдинов</t>
  </si>
  <si>
    <t>Тарабанов</t>
  </si>
  <si>
    <t>УСО</t>
  </si>
  <si>
    <t>Паук</t>
  </si>
  <si>
    <t>ДЭиР СМиКК</t>
  </si>
  <si>
    <t>Дьяков</t>
  </si>
  <si>
    <t>Сухенко</t>
  </si>
  <si>
    <t>ДЭиР ОЦиПР</t>
  </si>
  <si>
    <t>Лошаков</t>
  </si>
  <si>
    <t>ДЭиР ЭТС</t>
  </si>
  <si>
    <t>ДЭиР ХС</t>
  </si>
  <si>
    <t>Теракова</t>
  </si>
  <si>
    <t>Цуркан</t>
  </si>
  <si>
    <t>ДЭиР СЗиС</t>
  </si>
  <si>
    <t>Бретехин</t>
  </si>
  <si>
    <t>Пушкарев</t>
  </si>
  <si>
    <t>Сало</t>
  </si>
  <si>
    <t>Крайнов</t>
  </si>
  <si>
    <t>ДИ</t>
  </si>
  <si>
    <t>Павлов</t>
  </si>
  <si>
    <t>УПР</t>
  </si>
  <si>
    <t>Карпухин</t>
  </si>
  <si>
    <t>Яковлева</t>
  </si>
  <si>
    <t>Ванеева</t>
  </si>
  <si>
    <t>Христова</t>
  </si>
  <si>
    <t>Остаркова</t>
  </si>
  <si>
    <t>Шевелева</t>
  </si>
  <si>
    <t>ДТР ОКПД</t>
  </si>
  <si>
    <t>ДТР ОООС</t>
  </si>
  <si>
    <t>ДТР СМК</t>
  </si>
  <si>
    <t>Нигматуллин</t>
  </si>
  <si>
    <t>ДТиУЭ</t>
  </si>
  <si>
    <t>ДЭиР</t>
  </si>
  <si>
    <t>ДБиНУО</t>
  </si>
  <si>
    <t>Федорова</t>
  </si>
  <si>
    <t>Когалымские ЭС</t>
  </si>
  <si>
    <t>Нефтеюганские ЭС</t>
  </si>
  <si>
    <t>Нижневартовские ЭС</t>
  </si>
  <si>
    <t>Ноябрьские ЭС</t>
  </si>
  <si>
    <t>НП Энергокомплекс</t>
  </si>
  <si>
    <t>Северные ЭС</t>
  </si>
  <si>
    <t>Сургутские ЭС</t>
  </si>
  <si>
    <t>ТРС</t>
  </si>
  <si>
    <t>Урайские ЭС</t>
  </si>
  <si>
    <t>код вида деятельности</t>
  </si>
  <si>
    <t>наименование вида деятельности</t>
  </si>
  <si>
    <t>Новое строительство и расширение электросетевых объектов</t>
  </si>
  <si>
    <t>Реконструкция и техническое перевооружение электросетевых объектов</t>
  </si>
  <si>
    <t>Энергоремонтное (ремонтное) производство и техническое обслуживание</t>
  </si>
  <si>
    <t>НИОКР</t>
  </si>
  <si>
    <t>Услуги оценщиков</t>
  </si>
  <si>
    <t>Прочие закупки</t>
  </si>
  <si>
    <t>2 it</t>
  </si>
  <si>
    <t>3 it</t>
  </si>
  <si>
    <t>8 it</t>
  </si>
  <si>
    <t>Реконструкция и техническое перевооружение электросетевых объектов, относимые к ИТ</t>
  </si>
  <si>
    <t>Энергоремонтное (ремонтное) производство и техническое обслуживание, относимые к ИТ</t>
  </si>
  <si>
    <t>Прочие закупки, относимые к ИТ</t>
  </si>
  <si>
    <t>Приобретение оборудования, не требующего монтажа, реконструкция средств АСУ, АСКУЭ, ДТУ и связи, инженерных средств охраны</t>
  </si>
  <si>
    <t xml:space="preserve">Реконструкция АСУ (СВТ, КМТ, периферийного оборудования), АСКУЭ,  средств ДТУ и связи, инженерных средств охраны </t>
  </si>
  <si>
    <t>Проекты по разработке и внедрению новых информационных систем</t>
  </si>
  <si>
    <t>Приобретение (обновление) программного обеспечения и лицензий на его использование</t>
  </si>
  <si>
    <t xml:space="preserve">Ремонт средств АСУ (СВТ, КМТ, периферийного оборудования), АСКУЭ,  средств ДТУ и связи, инженерных средств охраны </t>
  </si>
  <si>
    <t>Техническое обслуживание средств АСУ (СВТ, КПМО, периферийного оборудования), АСКУЭ, средств ДТУ и связи, инженерных средств охраны</t>
  </si>
  <si>
    <t>Сопровождение программно-технических комплексов АСУ, АСКУЭ, СДТУ, инженерных средств охраны</t>
  </si>
  <si>
    <t>Сопровождение информационно-справочных систем (Гарант, Консультант+ и др), доступ к внешним информационным ресурсам, базам данных (НТД, ГВЦ, банки-клиенты и пр.)</t>
  </si>
  <si>
    <t xml:space="preserve">Расходные материалы для КМТ,  периферийного оборудования, факсов (картриджи, тонеры и пр.) </t>
  </si>
  <si>
    <t xml:space="preserve">Связь (местная, внутризоновая, междугородняя, сотовая и спутниковая, радиосвязь, радиовещание, телевидение) </t>
  </si>
  <si>
    <t>Аренда каналов передачи данных и связи</t>
  </si>
  <si>
    <t xml:space="preserve">Доступ к сети Интернет </t>
  </si>
  <si>
    <t>Основные средства ИТ</t>
  </si>
  <si>
    <t>Реконструкция ИТ</t>
  </si>
  <si>
    <t>Внедрение информационных систем</t>
  </si>
  <si>
    <t>Программное обеспечение</t>
  </si>
  <si>
    <t>Ремонт ИТ</t>
  </si>
  <si>
    <t>Техническое обслуживание ИТ</t>
  </si>
  <si>
    <t>Сопровождение ИТ</t>
  </si>
  <si>
    <t>Информационное обслуживание</t>
  </si>
  <si>
    <t>Расходные материалы</t>
  </si>
  <si>
    <t>Связь, закупаемая способом у «единственного источника»</t>
  </si>
  <si>
    <t>Связь, закупаемая конкурентным способом</t>
  </si>
  <si>
    <t>Аренда каналов</t>
  </si>
  <si>
    <t>Интернет</t>
  </si>
  <si>
    <t>Вид ИТ закупок</t>
  </si>
  <si>
    <t xml:space="preserve">Перечень ИТ мероприятий </t>
  </si>
  <si>
    <t>В соответствии с таблицей №2</t>
  </si>
  <si>
    <t>Таблица №1</t>
  </si>
  <si>
    <t>Таблица №2</t>
  </si>
  <si>
    <t>Виды деятельности</t>
  </si>
  <si>
    <t>Перечень мероприятий, относящихся к ИТ</t>
  </si>
  <si>
    <t>Код вида деятельности</t>
  </si>
  <si>
    <t>01</t>
  </si>
  <si>
    <t>Предварительный расчет стоимости</t>
  </si>
  <si>
    <t>-</t>
  </si>
  <si>
    <t>г. Сургут</t>
  </si>
  <si>
    <t>Прогноз социально-экономического развития Российской Федерации на 2013 год и плановый период 2014-2015 годов</t>
  </si>
  <si>
    <t>шт</t>
  </si>
  <si>
    <t>штука</t>
  </si>
  <si>
    <t>Сургут</t>
  </si>
  <si>
    <t xml:space="preserve"> -</t>
  </si>
  <si>
    <t>2.1.1.</t>
  </si>
  <si>
    <t>Услуги подрядчиков по ремонту оборудования, зданий и сооружений</t>
  </si>
  <si>
    <t>шт.</t>
  </si>
  <si>
    <t>Прогноз социально-экономического развития РФ</t>
  </si>
  <si>
    <t>Штука</t>
  </si>
  <si>
    <t>2.1.1</t>
  </si>
  <si>
    <t>ед.</t>
  </si>
  <si>
    <t>Города окружного подчинения Ханты-Мансийского автономного округа - Югры , Нижневартовск</t>
  </si>
  <si>
    <t>Сургутский район</t>
  </si>
  <si>
    <t xml:space="preserve"> - </t>
  </si>
  <si>
    <t>услуги подрядчиков по ремонту оборудования, зданий и сооружений</t>
  </si>
  <si>
    <t>Локальные сметные расчеты (СНБ на ТО и ремонт эл/оборудования, сооружений, УРЗ и ПА, СДТУ объектов электрических сетей ОАО «Тюменьэнерго")</t>
  </si>
  <si>
    <t>Квадратный метр</t>
  </si>
  <si>
    <t>1.4.1</t>
  </si>
  <si>
    <t>Материалы на ремонт</t>
  </si>
  <si>
    <t>Города окружного подчинения Ханты-Мансийского автономного округа - Югры - Нягань</t>
  </si>
  <si>
    <t>Ед.</t>
  </si>
  <si>
    <t>1 объект</t>
  </si>
  <si>
    <t>Индексы потребительских цен в соотвествии прогноза социально-экономического развития Российской Федерации на 2013 год и плановый период 2014-2015 годов</t>
  </si>
  <si>
    <t xml:space="preserve">Код статьи БДР </t>
  </si>
  <si>
    <t>Юридическое лицо/Организатор закупки</t>
  </si>
  <si>
    <t>Подразделение</t>
  </si>
  <si>
    <t>Наименование контрагента</t>
  </si>
  <si>
    <t>Наименование</t>
  </si>
  <si>
    <t>п. 8 перечня исключаемых затрат</t>
  </si>
  <si>
    <t>Годовая комплексная программа закупок ОАО "Тюменьэнерго" на 2014 год по условно-постоянным затратам</t>
  </si>
  <si>
    <t>Планируемая (предельная) цена закупки, руб.</t>
  </si>
  <si>
    <t>45.21.6</t>
  </si>
  <si>
    <t xml:space="preserve">Услуги подрядчиков по ремонту оборудования, зданий и сооружений.     </t>
  </si>
  <si>
    <t>Город окружного подчинения Ханты-Мансийского автономного округа - Югры Нижневартовск</t>
  </si>
  <si>
    <t>Материалы на ремонты</t>
  </si>
  <si>
    <t>Нефтеюганский р-н</t>
  </si>
  <si>
    <t>1.4.1.</t>
  </si>
  <si>
    <t>Прогноз социально-экономического развития Российской Федерации на 2014 год и плановый период 2015-2016 годов</t>
  </si>
  <si>
    <t>31.11.2014</t>
  </si>
  <si>
    <t>1. Новое строительство и расширение электросетевых объектов</t>
  </si>
  <si>
    <t>Итого по разделу 1. Новое строительство и расширение электросетевых объектов:</t>
  </si>
  <si>
    <t>2. Реконструкция и техническое перевооружение электросетевых объектов</t>
  </si>
  <si>
    <t>Итого по разделу 2. Реконструкция и техническое перевооружение  электросетевых объектов:</t>
  </si>
  <si>
    <t>3. Энергоремонтное (ремонтное) производство,  техническое обслуживание</t>
  </si>
  <si>
    <t>Итого по разделу 3. Энергоремонтное (ремонтное) производство,  техническое обслуживание:</t>
  </si>
  <si>
    <t>4. ИТ-закупки</t>
  </si>
  <si>
    <t>Итого по разделу 4. ИТ-закупки:</t>
  </si>
  <si>
    <t>8. Прочие закупки</t>
  </si>
  <si>
    <t>Итого по разделу 8. Прочие закупки:</t>
  </si>
  <si>
    <t>Итого по разделам 3, 4, 6, 8.</t>
  </si>
  <si>
    <t>7.3.1.</t>
  </si>
  <si>
    <t>45.11.1</t>
  </si>
  <si>
    <t>8.10</t>
  </si>
  <si>
    <t>Выбытие без дохода</t>
  </si>
  <si>
    <t>сметы</t>
  </si>
  <si>
    <t>Прогноз социально-экономического развития РФ на 2013 год и плановый период 2014-2015гг. Минэкономразвития РФ</t>
  </si>
  <si>
    <t>КогЭС</t>
  </si>
  <si>
    <t>НфЭС</t>
  </si>
  <si>
    <t xml:space="preserve">НВЭС </t>
  </si>
  <si>
    <t>НояЭС</t>
  </si>
  <si>
    <t>Эк</t>
  </si>
  <si>
    <t>СевЭС</t>
  </si>
  <si>
    <t>СурЭС</t>
  </si>
  <si>
    <t>УрЭС</t>
  </si>
  <si>
    <t>ИД</t>
  </si>
  <si>
    <t>ОД</t>
  </si>
  <si>
    <t>УП</t>
  </si>
  <si>
    <t>ИТОГО</t>
  </si>
  <si>
    <t>PPS</t>
  </si>
  <si>
    <t>РАЗНИЦА</t>
  </si>
  <si>
    <t>Выполнение работ по капитальному ремонту производственных зданий и помещений филиала ОАО "Тюменьэнерго" Северные ЭС</t>
  </si>
  <si>
    <t>Поставка запчастей к разъединителям для выполнения работ по текущему ремонту ПС филиала ОАО «Тюменьэнерго» Северные ЭС</t>
  </si>
  <si>
    <t>Поставка изоляторов для выполнения работ по текущему ремонту ПС филиала ОАО «Тюменьэнерго» Северные ЭС</t>
  </si>
  <si>
    <t>Капитальный ремонт опор ВЛ-110 кВ Инга-Южная филиала ОАО "Тюменьэнерго" Когалымские электрические сети</t>
  </si>
  <si>
    <t>Выполнение работ по капитальному ремонту маслоуловителя (емкость) с маслостоками  на ПС "КНС-17" Вахского РЭС филиала ОАО "Тюменьэнерго" Нижневартовские электрические сети</t>
  </si>
  <si>
    <t xml:space="preserve">Капитальный ремонт МПУ на ПС 110/10 кВ Согорье  для нужд филиала ОАО "Тюменьэнерго" Нефтеюганские электрические сети </t>
  </si>
  <si>
    <t>Капитальный ремонт оборудования подстанций Южного и Тобольского террриториально-производственных отделений филиала ОАО "Тюменьэнерго"-"Тюменские распределительные сети"</t>
  </si>
  <si>
    <t>Выполнение работ по капитальному ремонту оперативной блокировки разъединителей на ОРУ-110/35 кВ филиала ОАО "Тюменьэнерго" Нижневартовские электрические сети</t>
  </si>
  <si>
    <t>Выполнение работ по огнезащитной обработке стропильных крыш  производственных зданий филиала ОАО "Тюменьэнерго" Нижневартовские электрические сети</t>
  </si>
  <si>
    <t>Выполнение работ по ремонту свай фундаментов опор ВЛ, для нужд филиала ОАО «Тюменьэнерго» Сургутские электрические сети</t>
  </si>
  <si>
    <t>45.25.6</t>
  </si>
  <si>
    <t>4530127</t>
  </si>
  <si>
    <t>С44</t>
  </si>
  <si>
    <t>СНБро-2012</t>
  </si>
  <si>
    <t xml:space="preserve">Письмо ОАО "Тюменьэнерго" ШН/4/311 от 09.08.2013 </t>
  </si>
  <si>
    <t>915</t>
  </si>
  <si>
    <t>Условный ремонт</t>
  </si>
  <si>
    <t xml:space="preserve">71183000000
</t>
  </si>
  <si>
    <t>г. Когалым</t>
  </si>
  <si>
    <t xml:space="preserve">45.21.1 </t>
  </si>
  <si>
    <t>Территориальные единичные расценки (ТЕР-2001) на строительные работы</t>
  </si>
  <si>
    <t>Нефтеюганский район</t>
  </si>
  <si>
    <t>40.10.5</t>
  </si>
  <si>
    <t>4010412</t>
  </si>
  <si>
    <t>Выполнение работ по демонтажу тросового захода ВЛ-500 кВ Нелым - Пыть-Ях на ПС Кинтус</t>
  </si>
  <si>
    <t>Локальный сметный расчет на демонтаж тросового захода ВЛ-500 кВ Нелым - Пыть-Ях на ПС Кинтус</t>
  </si>
  <si>
    <t>642</t>
  </si>
  <si>
    <t>711118000000</t>
  </si>
  <si>
    <t>51.86</t>
  </si>
  <si>
    <t>расчет</t>
  </si>
  <si>
    <t>Шт.</t>
  </si>
  <si>
    <t>Новый Уренгой</t>
  </si>
  <si>
    <t>сметный расчет</t>
  </si>
  <si>
    <t xml:space="preserve">Новый Уренгой </t>
  </si>
  <si>
    <t>31.10.9</t>
  </si>
  <si>
    <t>71410000000
71403000000</t>
  </si>
  <si>
    <t>Тобольское ТПО (г. Тобольск)
Южноее ТПО (г. Заводоуковск)</t>
  </si>
  <si>
    <t>п. 5.6.6 Положения о закупках, утв. СД ОАО ТЭ от 27.06.2013</t>
  </si>
  <si>
    <t>45.21.4</t>
  </si>
  <si>
    <t>Локальный сметный расчет</t>
  </si>
  <si>
    <t>Выполнение работ по капитальному ремонту маслоуловителя (емкость) с маслостоками на  ПС "КНС-17"  Вахского РЭС филиала ОАО "Тюменьэнерго" Нижневартовские электрические сети</t>
  </si>
  <si>
    <t>Услуги подрядчика по ремонту оборудования, зданий, сооружений</t>
  </si>
  <si>
    <t xml:space="preserve">Локальный сметный расчет </t>
  </si>
  <si>
    <t>Фирменная сметно-нормативная база ОАО "Тюменьэнерго" на техническое обслуживание и ремонт электрооборудования, сооружений, устройств релейной защиты и противоаварийной автоматики, средств диспетчерского технологического управления объектов электрических сетей ОАО «Тюменьэнерго»</t>
  </si>
  <si>
    <t>Выполнение работ по капитальному ремонту оперативной блокировки разъединителей на ОРУ-110/35 кВ  филиала ОАО "Тюменьэнерго" Нижневартовские электрические сети</t>
  </si>
  <si>
    <t>Города окружного подчинения Ханты-Мансийского автономного округа-Югры, г. Нижневартовск</t>
  </si>
  <si>
    <t>7.13.3</t>
  </si>
  <si>
    <t xml:space="preserve">Расходы по противопожарной безопасности (перезарядка огнетушителей, огнезащитная обработка поверхностей и пр.) </t>
  </si>
  <si>
    <t>Выполнение работ по огнезащитной обработке стропильных крыш производственных зданий филиала ОАО "Тюменьэнерго" Нижневартовские электрические сети</t>
  </si>
  <si>
    <t xml:space="preserve">     41.00.2      </t>
  </si>
  <si>
    <t>Выполнение работ по ремонту системы противопожарного водоснабжения на объектах  филиала ОАО "Тюменьэнерго" Сургутские электрические сети" в 2014г.</t>
  </si>
  <si>
    <t>Прогноз социально-экономического развития РФ на 2013 год и плановый период 2014-2015 гг. Минэкономразвития РФ.</t>
  </si>
  <si>
    <t>г.Сургут</t>
  </si>
  <si>
    <t>31.2</t>
  </si>
  <si>
    <t xml:space="preserve">Поставка провода для доукомплектования централизованного аварийного запаса  для нужд филиала ОАО «Тюменьэнерго» Сургутские электрические сети </t>
  </si>
  <si>
    <t>Письмо ООО НПК "Сим-Росс" № 208 от 28.04.2013г.</t>
  </si>
  <si>
    <t>008</t>
  </si>
  <si>
    <t>г Сургут</t>
  </si>
  <si>
    <t>45.2</t>
  </si>
  <si>
    <t>Выполнение работ по капитальному ремонту зданий производственной  базы филиала ОАО "Тюменьэнерго" Сургутские электрические сети.</t>
  </si>
  <si>
    <t>31.20.9</t>
  </si>
  <si>
    <t xml:space="preserve">Выполнение работ по ремонту свай фундаментов опор ВЛ, для нужд филиала ОАО «Тюменьэнерго» Сургутские электрические сети
</t>
  </si>
  <si>
    <t>Сургутский район ХМАО-Югра</t>
  </si>
  <si>
    <t>51.64</t>
  </si>
  <si>
    <t>Поставка программного обеспечения корпоративной экспертно-диагностической и информационной системы управления техническим обслуживанием высоковольтного электрооборудования  «Альбатрос»</t>
  </si>
  <si>
    <t>7.1.4</t>
  </si>
  <si>
    <t>Информационные услуги</t>
  </si>
  <si>
    <t xml:space="preserve">Предварительный расчет стоимости </t>
  </si>
  <si>
    <t>Прогноза социально-экономического развития Российской Федерации на 2013 год и плановый период 2014-2015 годов</t>
  </si>
  <si>
    <t>5.11.4.3</t>
  </si>
  <si>
    <t>ООО "Энерго-Диагностика и аналитика", 1086673012425</t>
  </si>
  <si>
    <t>Заказ ТОРО 60007190</t>
  </si>
  <si>
    <t xml:space="preserve">Приобретения ПК "Гранд Смета" и ТСНБ Тюменской области для нужд ОАО "Тюменьэнерго" </t>
  </si>
  <si>
    <t xml:space="preserve">предварительный расчет стоимости </t>
  </si>
  <si>
    <t xml:space="preserve">Объем закупки определяется согласно спецификации и включает потребность в лицензиях офисного программного обеспечения для ИА и всех филиалов ОАО "Тюменьэнерго". В состав спецификации входит программное обеспечение для рабочих станций, СУБД и прикладное ПО различных производителей, использующееся в корпоративной системе ОАО "Тюменьэнерго". </t>
  </si>
  <si>
    <t>2014/2014</t>
  </si>
  <si>
    <t xml:space="preserve">Заказы ТОРО 60007177    60007180   60007179   </t>
  </si>
  <si>
    <t>Оказание услуг по сопровождению экспертно-диагностической и информационной системы оценки технического состояния маслонаполненного электрооборудования «Альбатрос»</t>
  </si>
  <si>
    <t>информационные услуги</t>
  </si>
  <si>
    <t>2014/2015</t>
  </si>
  <si>
    <t>ТОРО: 2014г.:10024596,   2015г.:10027786</t>
  </si>
  <si>
    <t>62.20</t>
  </si>
  <si>
    <t>Предоставление услуг авиатранспортом для   филиала ОАО "Тюменьэнерго" "Энергокомплекс"</t>
  </si>
  <si>
    <t>2.2.3                          7.1.11.10.2</t>
  </si>
  <si>
    <t>Предоставление  услуг авиатранспортом (подряд)</t>
  </si>
  <si>
    <t>Предварительный расчет стоимости  для облета ВЛ и смены вахты   филиала ОАО «Тюменьэнерго» Энергокомплекс на 2014 год.</t>
  </si>
  <si>
    <t>Письмо ОАО "Тюменьэнерго" №ШН/4/311 от 09.08.13г.</t>
  </si>
  <si>
    <t>Оказание услуг авиа транспортом  для   филиала ОАО "Тюменьэнерго" Энергокомплекс</t>
  </si>
  <si>
    <t>Согласно техническому заданию</t>
  </si>
  <si>
    <t>час</t>
  </si>
  <si>
    <t>Поставка ГСМ для автотранспорта Казымского РЭС филиала ОАО "Тюменьэнерго" "Энергокомплекс"</t>
  </si>
  <si>
    <t>1.3.1.2</t>
  </si>
  <si>
    <t>Приобретение ГСМ  (хозспособ)</t>
  </si>
  <si>
    <t>Предварительный расчет стоимости ГСМ для автотранспорта Казымского РЭС филиала ОАО «Тюменьэнерго» Энергокомплекс на 2015 год.</t>
  </si>
  <si>
    <t>5.11.4.3 (в)</t>
  </si>
  <si>
    <t xml:space="preserve">УМП «УПТК» 1028601520892 </t>
  </si>
  <si>
    <t xml:space="preserve">Поставка ГСМ для автотранспорта Казымского РЭС филиала ОАО "Тюменьэнерго" Энергокомплекс </t>
  </si>
  <si>
    <t>тонн</t>
  </si>
  <si>
    <t>ОДиКИ УД</t>
  </si>
  <si>
    <t>64.11.1</t>
  </si>
  <si>
    <t xml:space="preserve">Прием, обработка, пересылка, доставка (вручение) всех видов почтовых отправлений и оказание дополнительных услуг </t>
  </si>
  <si>
    <t>Объект непроизводственной сферы</t>
  </si>
  <si>
    <t>Почтово-телеграфные расхода</t>
  </si>
  <si>
    <t>прайс листы</t>
  </si>
  <si>
    <t>С.З. №4/482 от 27.11.2014</t>
  </si>
  <si>
    <t>Тюменьэнерго ИА</t>
  </si>
  <si>
    <t>25.000</t>
  </si>
  <si>
    <t>Выполнение работ по демонтажу зданий, сооружений и оборудования филиала ОАО «Тюменьэнерго» Сургутские электрические сети в 2014г.</t>
  </si>
  <si>
    <t xml:space="preserve">      Тюменьэнерго (ДУСиКСА)</t>
  </si>
  <si>
    <t>60.10.2.</t>
  </si>
  <si>
    <t>70.32.2</t>
  </si>
  <si>
    <t>Аренда нежилого помещения и парковочных мест для организации рабочих мест сотрудников компании с целью обеспечения представительских функций и оперативного взаимодействия сотрудников                          ОАО «Тюменьэнерго» командированных в г.Москва</t>
  </si>
  <si>
    <t>Оказание услуг по эксплуатации железнодорожного пути необщего пользования филиала ОАО "Тюменьэнерго" Нижневартовские электрические сети.</t>
  </si>
  <si>
    <t>Аренда встроенных нежилых помещений в здании Стекольного цеха  общей площадью 467,2 кв.м. для нужд филиала ОАО «Тюменьэнерго» Сургутские электрические сети</t>
  </si>
  <si>
    <t>Аренда  земельного участка из земель населенных пунктов для эксплуатации ремонтно-производственной базы ПРЭС №0003 филиала ОАО «Тюменьэнерго» Ноябрьские электрические сети"</t>
  </si>
  <si>
    <t>2.2.2.</t>
  </si>
  <si>
    <t>7.3.4.</t>
  </si>
  <si>
    <t>ООО "СТИМУЛ ГРУПП" / 1027700011316</t>
  </si>
  <si>
    <t>ОАО "РЖД" ОГРН-1037739877295</t>
  </si>
  <si>
    <t>ОАО "ТЭСС" / 1048600507757</t>
  </si>
  <si>
    <t>Департамент по управлению муниципальным имуществом города Губкинский ИНН 8911016017</t>
  </si>
  <si>
    <t>Аренда нежилого помещения в г.Москва для размещения представительства ОАО "Тюменьэнерго"</t>
  </si>
  <si>
    <t>Аренда  земельного участка из земель населенных пунктов для эксплуатации ремонтно-производственной базы ПРЭС №0003</t>
  </si>
  <si>
    <t>055</t>
  </si>
  <si>
    <t>ЯНАО г.Губкинский</t>
  </si>
  <si>
    <t>п.16 Приложения №1 к письму "Расходы, не связанные напрямую с реализацией услуг по передаче электроэнергии"</t>
  </si>
  <si>
    <t>Корректировка Годовой Комплексной Программы Закупок ОАО "Тюменьэнерго" на 3 квартал 2014 года</t>
  </si>
  <si>
    <t>Приложение №1</t>
  </si>
  <si>
    <t>75.11.31</t>
  </si>
  <si>
    <t>7010000</t>
  </si>
  <si>
    <t>Аренда земельного участка площадью 0,1530 га. под объект: «ВЛ-110 кВ Кирилловская-Таврическая 3,4 цепи» филиала ОАО «Тюменьэнерго» Когалымские электрические сети.</t>
  </si>
  <si>
    <t xml:space="preserve"> 7.3.4</t>
  </si>
  <si>
    <t>Администрация г. Когалыма/ 1028601443199</t>
  </si>
  <si>
    <t>кв.м</t>
  </si>
  <si>
    <t>2014.0463</t>
  </si>
  <si>
    <t>2014.0464</t>
  </si>
  <si>
    <t>2014.0465</t>
  </si>
  <si>
    <t>2014.0466</t>
  </si>
  <si>
    <t>2014.0467</t>
  </si>
  <si>
    <t>2014.0442</t>
  </si>
  <si>
    <t>2014.0443</t>
  </si>
  <si>
    <t>2014.0444</t>
  </si>
  <si>
    <t>2014.0445</t>
  </si>
  <si>
    <t>2014.0446</t>
  </si>
  <si>
    <t>2014.0447</t>
  </si>
  <si>
    <t>2014.0448</t>
  </si>
  <si>
    <t>2014.0449</t>
  </si>
  <si>
    <t>2014.0450</t>
  </si>
  <si>
    <t>2014.0451</t>
  </si>
  <si>
    <t>2014.0452</t>
  </si>
  <si>
    <t>2014.0453</t>
  </si>
  <si>
    <t>2014.0454</t>
  </si>
  <si>
    <t>2014.0455</t>
  </si>
  <si>
    <t>2014.0456</t>
  </si>
  <si>
    <t>2014.0457</t>
  </si>
  <si>
    <t>2014.0458</t>
  </si>
  <si>
    <t>2014.0459</t>
  </si>
  <si>
    <t>2014.0460</t>
  </si>
  <si>
    <t>2014.0461</t>
  </si>
  <si>
    <t>2014.0462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</si>
</sst>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00"/>
    <numFmt numFmtId="165" formatCode="[$-419]mmmm\ yyyy;@"/>
    <numFmt numFmtId="166" formatCode="[$-F400]h:mm:ss\ AM/PM"/>
    <numFmt numFmtId="167" formatCode="0.0"/>
    <numFmt numFmtId="168" formatCode="[$-F419]yyyy\,\ mmmm;@"/>
    <numFmt numFmtId="169" formatCode="_-* #,##0.00[$€-1]_-;\-* #,##0.00[$€-1]_-;_-* &quot;-&quot;??[$€-1]_-"/>
    <numFmt numFmtId="170" formatCode="#,##0.00000"/>
    <numFmt numFmtId="171" formatCode="_(&quot;р.&quot;* #,##0.00_);_(&quot;р.&quot;* \(#,##0.00\);_(&quot;р.&quot;* &quot;-&quot;??_);_(@_)"/>
    <numFmt numFmtId="172" formatCode="_-* #,##0_-;\-* #,##0_-;_-* &quot;-&quot;_-;_-@_-"/>
    <numFmt numFmtId="173" formatCode="_(* #,##0.00_);_(* \(#,##0.00\);_(* &quot;-&quot;??_);_(@_)"/>
    <numFmt numFmtId="174" formatCode="_-* #,##0.00_-;\-* #,##0.00_-;_-* &quot;-&quot;??_-;_-@_-"/>
    <numFmt numFmtId="175" formatCode="&quot;$&quot;#,##0_);[Red]\(&quot;$&quot;#,##0\)"/>
    <numFmt numFmtId="176" formatCode="_-&quot;Ј&quot;* #,##0.00_-;\-&quot;Ј&quot;* #,##0.00_-;_-&quot;Ј&quot;* &quot;-&quot;??_-;_-@_-"/>
    <numFmt numFmtId="177" formatCode="General_)"/>
    <numFmt numFmtId="178" formatCode="_-* #,##0\ _р_._-;\-* #,##0\ _р_._-;_-* &quot;-&quot;\ _р_._-;_-@_-"/>
    <numFmt numFmtId="179" formatCode="_-* #,##0.00\ _р_._-;\-* #,##0.00\ _р_._-;_-* &quot;-&quot;??\ _р_._-;_-@_-"/>
    <numFmt numFmtId="180" formatCode="_(* #,##0_);_(* \(#,##0\);_(* &quot;-&quot;_);_(@_)"/>
    <numFmt numFmtId="181" formatCode="_-* #,##0.00_р_._-;\-* #,##0.00_р_._-;_-* \-??_р_._-;_-@_-"/>
    <numFmt numFmtId="182" formatCode="[$-419]mmmm;@"/>
    <numFmt numFmtId="183" formatCode="0.0%"/>
    <numFmt numFmtId="184" formatCode="#,##0_ ;[Red]\-#,##0\ "/>
    <numFmt numFmtId="185" formatCode="#,##0.00_р_."/>
    <numFmt numFmtId="186" formatCode="#,##0.00_р_.;[Red]#,##0.00_р_."/>
    <numFmt numFmtId="187" formatCode="#,##0.00;[Red]#,##0.00"/>
  </numFmts>
  <fonts count="10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rgb="FF7030A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i/>
      <u/>
      <sz val="11"/>
      <color rgb="FFFF0000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8" tint="-0.249977111117893"/>
      <name val="Calibri"/>
      <family val="2"/>
      <charset val="204"/>
      <scheme val="minor"/>
    </font>
  </fonts>
  <fills count="7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0313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/>
    <xf numFmtId="166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69" fontId="1" fillId="0" borderId="0"/>
    <xf numFmtId="166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1" fontId="33" fillId="0" borderId="0">
      <protection locked="0"/>
    </xf>
    <xf numFmtId="171" fontId="33" fillId="0" borderId="0">
      <protection locked="0"/>
    </xf>
    <xf numFmtId="171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6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6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6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6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2" fontId="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5" fillId="0" borderId="0" applyFont="0" applyFill="0" applyBorder="0" applyAlignment="0" applyProtection="0"/>
    <xf numFmtId="176" fontId="3" fillId="0" borderId="0" applyFont="0" applyFill="0" applyBorder="0" applyAlignment="0" applyProtection="0"/>
    <xf numFmtId="14" fontId="40" fillId="0" borderId="0" applyFont="0" applyBorder="0">
      <alignment vertical="top"/>
    </xf>
    <xf numFmtId="169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6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6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6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6" fontId="31" fillId="31" borderId="0" applyNumberFormat="0" applyBorder="0" applyAlignment="0" applyProtection="0"/>
    <xf numFmtId="177" fontId="2" fillId="0" borderId="27">
      <protection locked="0"/>
    </xf>
    <xf numFmtId="177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6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6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6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6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6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6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7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6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6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6" fontId="23" fillId="6" borderId="0" applyNumberFormat="0" applyBorder="0" applyAlignment="0" applyProtection="0"/>
    <xf numFmtId="168" fontId="2" fillId="0" borderId="0"/>
    <xf numFmtId="0" fontId="2" fillId="0" borderId="0"/>
    <xf numFmtId="170" fontId="2" fillId="0" borderId="0"/>
    <xf numFmtId="166" fontId="2" fillId="0" borderId="0"/>
    <xf numFmtId="0" fontId="13" fillId="0" borderId="0"/>
    <xf numFmtId="0" fontId="2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17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6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6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6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69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49" fontId="77" fillId="0" borderId="0">
      <alignment horizontal="center"/>
    </xf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6" fontId="12" fillId="2" borderId="0" applyNumberFormat="0" applyBorder="0" applyAlignment="0" applyProtection="0"/>
    <xf numFmtId="171" fontId="33" fillId="0" borderId="0">
      <protection locked="0"/>
    </xf>
    <xf numFmtId="0" fontId="17" fillId="0" borderId="1" applyBorder="0">
      <alignment horizontal="center" vertical="center" wrapText="1"/>
    </xf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2" fillId="0" borderId="0"/>
    <xf numFmtId="169" fontId="2" fillId="0" borderId="0"/>
    <xf numFmtId="169" fontId="34" fillId="0" borderId="0">
      <protection locked="0"/>
    </xf>
    <xf numFmtId="169" fontId="34" fillId="0" borderId="0">
      <protection locked="0"/>
    </xf>
    <xf numFmtId="169" fontId="33" fillId="0" borderId="13">
      <protection locked="0"/>
    </xf>
    <xf numFmtId="169" fontId="35" fillId="35" borderId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35" fillId="0" borderId="2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1" fillId="0" borderId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4" fillId="57" borderId="23" applyNumberFormat="0" applyProtection="0">
      <alignment horizontal="left" vertical="top" indent="1"/>
    </xf>
    <xf numFmtId="169" fontId="3" fillId="62" borderId="23" applyNumberFormat="0" applyProtection="0">
      <alignment horizontal="left" vertical="center" indent="1"/>
    </xf>
    <xf numFmtId="169" fontId="3" fillId="62" borderId="23" applyNumberFormat="0" applyProtection="0">
      <alignment horizontal="left" vertical="top" indent="1"/>
    </xf>
    <xf numFmtId="169" fontId="3" fillId="58" borderId="23" applyNumberFormat="0" applyProtection="0">
      <alignment horizontal="left" vertical="center" indent="1"/>
    </xf>
    <xf numFmtId="169" fontId="3" fillId="58" borderId="23" applyNumberFormat="0" applyProtection="0">
      <alignment horizontal="left" vertical="top" indent="1"/>
    </xf>
    <xf numFmtId="169" fontId="3" fillId="64" borderId="23" applyNumberFormat="0" applyProtection="0">
      <alignment horizontal="left" vertical="center" indent="1"/>
    </xf>
    <xf numFmtId="169" fontId="3" fillId="64" borderId="23" applyNumberFormat="0" applyProtection="0">
      <alignment horizontal="left" vertical="top" indent="1"/>
    </xf>
    <xf numFmtId="169" fontId="3" fillId="65" borderId="23" applyNumberFormat="0" applyProtection="0">
      <alignment horizontal="left" vertical="center" indent="1"/>
    </xf>
    <xf numFmtId="169" fontId="3" fillId="65" borderId="23" applyNumberFormat="0" applyProtection="0">
      <alignment horizontal="left" vertical="top" indent="1"/>
    </xf>
    <xf numFmtId="169" fontId="13" fillId="0" borderId="0"/>
    <xf numFmtId="169" fontId="56" fillId="66" borderId="23" applyNumberFormat="0" applyProtection="0">
      <alignment horizontal="left" vertical="top" indent="1"/>
    </xf>
    <xf numFmtId="169" fontId="56" fillId="58" borderId="23" applyNumberFormat="0" applyProtection="0">
      <alignment horizontal="left" vertical="top" indent="1"/>
    </xf>
    <xf numFmtId="169" fontId="62" fillId="68" borderId="0"/>
    <xf numFmtId="169" fontId="62" fillId="4" borderId="25">
      <protection locked="0"/>
    </xf>
    <xf numFmtId="169" fontId="62" fillId="68" borderId="0"/>
    <xf numFmtId="169" fontId="64" fillId="69" borderId="0"/>
    <xf numFmtId="169" fontId="64" fillId="70" borderId="0"/>
    <xf numFmtId="169" fontId="64" fillId="71" borderId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68" fillId="0" borderId="0" applyNumberFormat="0" applyFill="0" applyBorder="0" applyAlignment="0" applyProtection="0">
      <alignment vertical="top"/>
      <protection locked="0"/>
    </xf>
    <xf numFmtId="169" fontId="69" fillId="0" borderId="0" applyNumberFormat="0" applyFill="0" applyBorder="0" applyAlignment="0" applyProtection="0">
      <alignment vertical="top"/>
      <protection locked="0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70" fillId="0" borderId="0" applyBorder="0">
      <alignment horizontal="center" vertical="center" wrapText="1"/>
    </xf>
    <xf numFmtId="169" fontId="71" fillId="0" borderId="28" applyBorder="0">
      <alignment horizontal="center" vertical="center" wrapText="1"/>
    </xf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75" fillId="0" borderId="0">
      <alignment horizontal="center" vertical="top" wrapText="1"/>
    </xf>
    <xf numFmtId="169" fontId="76" fillId="0" borderId="0">
      <alignment horizontal="center" vertical="center" wrapText="1"/>
    </xf>
    <xf numFmtId="169" fontId="77" fillId="73" borderId="0" applyFill="0">
      <alignment wrapText="1"/>
    </xf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78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4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17" fillId="0" borderId="1" applyBorder="0">
      <alignment horizontal="center" vertical="center" wrapText="1"/>
    </xf>
    <xf numFmtId="17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" fillId="0" borderId="0"/>
    <xf numFmtId="0" fontId="32" fillId="0" borderId="0"/>
  </cellStyleXfs>
  <cellXfs count="140">
    <xf numFmtId="0" fontId="0" fillId="0" borderId="0" xfId="0"/>
    <xf numFmtId="0" fontId="83" fillId="0" borderId="0" xfId="0" applyFont="1" applyAlignment="1">
      <alignment horizontal="justify" vertical="center"/>
    </xf>
    <xf numFmtId="1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2" fontId="15" fillId="0" borderId="1" xfId="29106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29106" applyFont="1" applyFill="1" applyBorder="1" applyAlignment="1" applyProtection="1">
      <alignment horizontal="center" vertical="center" wrapText="1"/>
      <protection locked="0"/>
    </xf>
    <xf numFmtId="0" fontId="89" fillId="0" borderId="0" xfId="0" applyFont="1"/>
    <xf numFmtId="0" fontId="15" fillId="0" borderId="1" xfId="0" applyFont="1" applyBorder="1" applyAlignment="1">
      <alignment horizontal="center" vertical="center" wrapText="1"/>
    </xf>
    <xf numFmtId="0" fontId="87" fillId="0" borderId="1" xfId="0" applyFont="1" applyBorder="1" applyAlignment="1">
      <alignment horizontal="center" vertical="center" wrapText="1"/>
    </xf>
    <xf numFmtId="0" fontId="0" fillId="0" borderId="0" xfId="0" applyFill="1"/>
    <xf numFmtId="0" fontId="86" fillId="0" borderId="0" xfId="0" applyFont="1" applyAlignment="1">
      <alignment horizontal="center" vertical="center" wrapText="1"/>
    </xf>
    <xf numFmtId="0" fontId="91" fillId="0" borderId="0" xfId="0" applyFont="1"/>
    <xf numFmtId="0" fontId="89" fillId="0" borderId="0" xfId="0" applyFont="1" applyFill="1"/>
    <xf numFmtId="49" fontId="0" fillId="0" borderId="0" xfId="0" applyNumberFormat="1" applyFont="1" applyFill="1" applyBorder="1" applyAlignment="1"/>
    <xf numFmtId="0" fontId="0" fillId="0" borderId="0" xfId="0" applyFill="1" applyBorder="1"/>
    <xf numFmtId="0" fontId="83" fillId="0" borderId="0" xfId="0" applyFont="1" applyAlignment="1">
      <alignment wrapText="1"/>
    </xf>
    <xf numFmtId="0" fontId="83" fillId="0" borderId="1" xfId="0" applyFont="1" applyBorder="1" applyAlignment="1">
      <alignment horizontal="center" vertical="center" wrapText="1"/>
    </xf>
    <xf numFmtId="0" fontId="92" fillId="0" borderId="0" xfId="0" applyFont="1" applyAlignment="1">
      <alignment horizontal="center" vertical="center" wrapText="1"/>
    </xf>
    <xf numFmtId="0" fontId="83" fillId="0" borderId="0" xfId="0" applyFont="1" applyAlignment="1">
      <alignment horizontal="right" wrapText="1"/>
    </xf>
    <xf numFmtId="0" fontId="92" fillId="0" borderId="1" xfId="0" applyFont="1" applyBorder="1" applyAlignment="1">
      <alignment horizontal="center" vertical="center" wrapText="1"/>
    </xf>
    <xf numFmtId="49" fontId="93" fillId="0" borderId="1" xfId="0" applyNumberFormat="1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7" fillId="75" borderId="1" xfId="0" applyFont="1" applyFill="1" applyBorder="1" applyAlignment="1">
      <alignment horizontal="center" vertical="center" wrapText="1"/>
    </xf>
    <xf numFmtId="49" fontId="87" fillId="0" borderId="1" xfId="0" applyNumberFormat="1" applyFont="1" applyBorder="1" applyAlignment="1">
      <alignment horizontal="center" vertical="center" wrapText="1"/>
    </xf>
    <xf numFmtId="0" fontId="94" fillId="0" borderId="1" xfId="0" applyFont="1" applyFill="1" applyBorder="1" applyAlignment="1">
      <alignment horizontal="center" vertical="center" wrapText="1"/>
    </xf>
    <xf numFmtId="14" fontId="87" fillId="76" borderId="1" xfId="0" applyNumberFormat="1" applyFont="1" applyFill="1" applyBorder="1" applyAlignment="1">
      <alignment horizontal="center" vertical="center" wrapText="1"/>
    </xf>
    <xf numFmtId="0" fontId="87" fillId="0" borderId="0" xfId="0" applyFont="1" applyAlignment="1">
      <alignment horizontal="center" vertical="center" wrapText="1"/>
    </xf>
    <xf numFmtId="4" fontId="87" fillId="0" borderId="1" xfId="0" applyNumberFormat="1" applyFont="1" applyBorder="1" applyAlignment="1">
      <alignment horizontal="center" vertical="center" wrapText="1"/>
    </xf>
    <xf numFmtId="0" fontId="88" fillId="0" borderId="1" xfId="0" applyFont="1" applyBorder="1" applyAlignment="1">
      <alignment horizontal="center" vertical="center" wrapText="1"/>
    </xf>
    <xf numFmtId="4" fontId="87" fillId="0" borderId="1" xfId="0" applyNumberFormat="1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7" fillId="0" borderId="0" xfId="0" applyFont="1" applyFill="1" applyAlignment="1">
      <alignment horizontal="center" vertical="center" wrapText="1"/>
    </xf>
    <xf numFmtId="0" fontId="83" fillId="0" borderId="0" xfId="0" applyFont="1" applyAlignment="1">
      <alignment horizontal="center" vertical="center" wrapText="1"/>
    </xf>
    <xf numFmtId="0" fontId="88" fillId="0" borderId="0" xfId="0" applyFont="1" applyFill="1" applyAlignment="1">
      <alignment horizontal="center" vertical="center" wrapText="1"/>
    </xf>
    <xf numFmtId="49" fontId="85" fillId="0" borderId="0" xfId="0" applyNumberFormat="1" applyFont="1" applyFill="1" applyBorder="1" applyAlignment="1">
      <alignment horizontal="center" vertical="center" wrapText="1"/>
    </xf>
    <xf numFmtId="49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185" fontId="87" fillId="0" borderId="1" xfId="0" applyNumberFormat="1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87" fillId="75" borderId="1" xfId="0" applyFont="1" applyFill="1" applyBorder="1" applyAlignment="1">
      <alignment horizontal="center" vertical="center"/>
    </xf>
    <xf numFmtId="0" fontId="87" fillId="0" borderId="1" xfId="0" applyFont="1" applyBorder="1" applyAlignment="1">
      <alignment horizontal="center" vertical="center"/>
    </xf>
    <xf numFmtId="4" fontId="87" fillId="0" borderId="1" xfId="0" applyNumberFormat="1" applyFont="1" applyBorder="1" applyAlignment="1">
      <alignment horizontal="center" vertical="center"/>
    </xf>
    <xf numFmtId="14" fontId="87" fillId="76" borderId="1" xfId="0" applyNumberFormat="1" applyFont="1" applyFill="1" applyBorder="1" applyAlignment="1">
      <alignment horizontal="center" vertical="center"/>
    </xf>
    <xf numFmtId="49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7" fillId="0" borderId="0" xfId="0" applyFont="1"/>
    <xf numFmtId="0" fontId="96" fillId="0" borderId="0" xfId="0" applyFont="1" applyAlignment="1"/>
    <xf numFmtId="0" fontId="15" fillId="0" borderId="1" xfId="60311" applyFont="1" applyFill="1" applyBorder="1" applyAlignment="1" applyProtection="1">
      <alignment horizontal="center" vertical="center" wrapText="1"/>
      <protection locked="0"/>
    </xf>
    <xf numFmtId="164" fontId="15" fillId="0" borderId="1" xfId="60312" applyNumberFormat="1" applyFont="1" applyFill="1" applyBorder="1" applyAlignment="1">
      <alignment horizontal="center" vertical="center"/>
    </xf>
    <xf numFmtId="0" fontId="87" fillId="75" borderId="1" xfId="0" applyFont="1" applyFill="1" applyBorder="1" applyAlignment="1">
      <alignment horizontal="center" vertical="center" wrapText="1" shrinkToFit="1"/>
    </xf>
    <xf numFmtId="0" fontId="87" fillId="77" borderId="1" xfId="0" applyFont="1" applyFill="1" applyBorder="1" applyAlignment="1">
      <alignment horizontal="center" vertical="center"/>
    </xf>
    <xf numFmtId="4" fontId="15" fillId="0" borderId="1" xfId="0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49" fontId="15" fillId="0" borderId="1" xfId="59049" applyNumberFormat="1" applyFont="1" applyFill="1" applyBorder="1" applyAlignment="1">
      <alignment horizontal="center" vertical="center" wrapText="1"/>
    </xf>
    <xf numFmtId="4" fontId="90" fillId="0" borderId="1" xfId="0" applyNumberFormat="1" applyFont="1" applyFill="1" applyBorder="1" applyAlignment="1">
      <alignment horizontal="center" vertical="center" wrapText="1"/>
    </xf>
    <xf numFmtId="4" fontId="97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Fill="1" applyBorder="1" applyAlignment="1">
      <alignment horizontal="center" vertical="center" wrapText="1"/>
    </xf>
    <xf numFmtId="4" fontId="15" fillId="0" borderId="1" xfId="59049" applyNumberFormat="1" applyFont="1" applyFill="1" applyBorder="1" applyAlignment="1">
      <alignment horizontal="left" vertical="center" wrapText="1"/>
    </xf>
    <xf numFmtId="4" fontId="15" fillId="0" borderId="1" xfId="59049" applyNumberFormat="1" applyFont="1" applyFill="1" applyBorder="1" applyAlignment="1">
      <alignment horizontal="center" vertical="center" wrapText="1"/>
    </xf>
    <xf numFmtId="43" fontId="15" fillId="0" borderId="1" xfId="0" applyNumberFormat="1" applyFont="1" applyFill="1" applyBorder="1" applyAlignment="1">
      <alignment horizontal="center" vertical="center" wrapText="1"/>
    </xf>
    <xf numFmtId="0" fontId="79" fillId="0" borderId="1" xfId="0" applyFont="1" applyFill="1" applyBorder="1" applyAlignment="1"/>
    <xf numFmtId="0" fontId="84" fillId="0" borderId="1" xfId="0" applyFont="1" applyFill="1" applyBorder="1" applyAlignment="1">
      <alignment horizontal="center" vertical="center" wrapText="1"/>
    </xf>
    <xf numFmtId="4" fontId="84" fillId="0" borderId="1" xfId="0" applyNumberFormat="1" applyFont="1" applyFill="1" applyBorder="1" applyAlignment="1">
      <alignment vertical="center" wrapText="1"/>
    </xf>
    <xf numFmtId="49" fontId="98" fillId="0" borderId="1" xfId="59049" applyNumberFormat="1" applyFont="1" applyFill="1" applyBorder="1" applyAlignment="1">
      <alignment horizontal="center" vertical="center" wrapText="1"/>
    </xf>
    <xf numFmtId="49" fontId="98" fillId="0" borderId="1" xfId="59049" applyNumberFormat="1" applyFont="1" applyFill="1" applyBorder="1" applyAlignment="1">
      <alignment horizontal="left" vertical="center" wrapText="1"/>
    </xf>
    <xf numFmtId="0" fontId="84" fillId="0" borderId="1" xfId="0" applyFont="1" applyFill="1" applyBorder="1" applyAlignment="1">
      <alignment horizontal="left" vertical="center" wrapText="1"/>
    </xf>
    <xf numFmtId="0" fontId="84" fillId="0" borderId="0" xfId="0" applyFont="1" applyFill="1" applyBorder="1" applyAlignment="1">
      <alignment horizontal="center" vertical="center" wrapText="1"/>
    </xf>
    <xf numFmtId="4" fontId="83" fillId="0" borderId="1" xfId="0" applyNumberFormat="1" applyFont="1" applyFill="1" applyBorder="1" applyAlignment="1">
      <alignment horizontal="center" vertical="center" wrapText="1"/>
    </xf>
    <xf numFmtId="4" fontId="84" fillId="0" borderId="1" xfId="59049" applyNumberFormat="1" applyFont="1" applyFill="1" applyBorder="1" applyAlignment="1">
      <alignment horizontal="left" vertical="center" wrapText="1"/>
    </xf>
    <xf numFmtId="4" fontId="84" fillId="0" borderId="1" xfId="59049" applyNumberFormat="1" applyFont="1" applyFill="1" applyBorder="1" applyAlignment="1">
      <alignment horizontal="center" vertical="center" wrapText="1"/>
    </xf>
    <xf numFmtId="4" fontId="84" fillId="0" borderId="1" xfId="0" applyNumberFormat="1" applyFont="1" applyFill="1" applyBorder="1" applyAlignment="1">
      <alignment horizontal="center" vertical="center" wrapText="1"/>
    </xf>
    <xf numFmtId="0" fontId="79" fillId="0" borderId="35" xfId="0" applyFont="1" applyFill="1" applyBorder="1" applyAlignment="1"/>
    <xf numFmtId="0" fontId="79" fillId="0" borderId="36" xfId="0" applyFont="1" applyFill="1" applyBorder="1" applyAlignment="1"/>
    <xf numFmtId="4" fontId="98" fillId="0" borderId="1" xfId="0" applyNumberFormat="1" applyFont="1" applyFill="1" applyBorder="1" applyAlignment="1">
      <alignment horizontal="center" vertical="center"/>
    </xf>
    <xf numFmtId="0" fontId="98" fillId="0" borderId="1" xfId="0" applyFont="1" applyFill="1" applyBorder="1" applyAlignment="1">
      <alignment horizontal="center" vertical="center" wrapText="1"/>
    </xf>
    <xf numFmtId="186" fontId="98" fillId="0" borderId="1" xfId="0" applyNumberFormat="1" applyFont="1" applyFill="1" applyBorder="1" applyAlignment="1">
      <alignment horizontal="center" vertical="center"/>
    </xf>
    <xf numFmtId="49" fontId="98" fillId="0" borderId="1" xfId="0" applyNumberFormat="1" applyFont="1" applyFill="1" applyBorder="1" applyAlignment="1">
      <alignment horizontal="center" vertical="center"/>
    </xf>
    <xf numFmtId="0" fontId="98" fillId="0" borderId="1" xfId="0" applyFont="1" applyFill="1" applyBorder="1" applyAlignment="1">
      <alignment horizontal="center" vertical="center"/>
    </xf>
    <xf numFmtId="3" fontId="98" fillId="0" borderId="1" xfId="0" applyNumberFormat="1" applyFont="1" applyFill="1" applyBorder="1" applyAlignment="1">
      <alignment horizontal="center" vertical="center"/>
    </xf>
    <xf numFmtId="4" fontId="98" fillId="0" borderId="1" xfId="59049" applyNumberFormat="1" applyFont="1" applyFill="1" applyBorder="1" applyAlignment="1">
      <alignment horizontal="left" vertical="center" wrapText="1"/>
    </xf>
    <xf numFmtId="4" fontId="98" fillId="0" borderId="1" xfId="59049" applyNumberFormat="1" applyFont="1" applyFill="1" applyBorder="1" applyAlignment="1">
      <alignment horizontal="center" vertical="center" wrapText="1"/>
    </xf>
    <xf numFmtId="4" fontId="98" fillId="0" borderId="1" xfId="0" applyNumberFormat="1" applyFont="1" applyFill="1" applyBorder="1" applyAlignment="1">
      <alignment horizontal="center" vertical="center" wrapText="1"/>
    </xf>
    <xf numFmtId="0" fontId="98" fillId="0" borderId="0" xfId="0" applyFont="1" applyFill="1" applyBorder="1" applyAlignment="1">
      <alignment horizontal="center" vertical="center" wrapText="1"/>
    </xf>
    <xf numFmtId="0" fontId="98" fillId="0" borderId="1" xfId="0" applyFont="1" applyFill="1" applyBorder="1" applyAlignment="1">
      <alignment vertical="center" wrapText="1"/>
    </xf>
    <xf numFmtId="4" fontId="87" fillId="0" borderId="0" xfId="0" applyNumberFormat="1" applyFont="1"/>
    <xf numFmtId="49" fontId="0" fillId="0" borderId="0" xfId="0" applyNumberFormat="1"/>
    <xf numFmtId="0" fontId="16" fillId="0" borderId="0" xfId="0" applyFont="1" applyAlignment="1">
      <alignment horizontal="center" vertical="center"/>
    </xf>
    <xf numFmtId="0" fontId="0" fillId="0" borderId="1" xfId="0" applyBorder="1"/>
    <xf numFmtId="0" fontId="99" fillId="0" borderId="1" xfId="0" applyFont="1" applyBorder="1" applyAlignment="1">
      <alignment horizontal="center" vertical="center"/>
    </xf>
    <xf numFmtId="185" fontId="0" fillId="0" borderId="1" xfId="0" applyNumberFormat="1" applyBorder="1"/>
    <xf numFmtId="185" fontId="99" fillId="0" borderId="1" xfId="0" applyNumberFormat="1" applyFont="1" applyBorder="1" applyAlignment="1">
      <alignment horizontal="center" vertical="center"/>
    </xf>
    <xf numFmtId="4" fontId="89" fillId="0" borderId="1" xfId="0" applyNumberFormat="1" applyFont="1" applyBorder="1" applyAlignment="1">
      <alignment horizontal="center" vertical="center"/>
    </xf>
    <xf numFmtId="0" fontId="0" fillId="0" borderId="1" xfId="0" applyNumberFormat="1" applyBorder="1"/>
    <xf numFmtId="0" fontId="89" fillId="0" borderId="1" xfId="0" applyFont="1" applyBorder="1"/>
    <xf numFmtId="185" fontId="89" fillId="0" borderId="1" xfId="0" applyNumberFormat="1" applyFont="1" applyBorder="1"/>
    <xf numFmtId="4" fontId="15" fillId="78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49" fontId="87" fillId="78" borderId="1" xfId="0" applyNumberFormat="1" applyFont="1" applyFill="1" applyBorder="1" applyAlignment="1">
      <alignment horizontal="center" vertical="center" wrapText="1"/>
    </xf>
    <xf numFmtId="0" fontId="87" fillId="78" borderId="1" xfId="0" applyFont="1" applyFill="1" applyBorder="1" applyAlignment="1">
      <alignment horizontal="center" vertical="center" wrapText="1"/>
    </xf>
    <xf numFmtId="4" fontId="87" fillId="78" borderId="1" xfId="0" applyNumberFormat="1" applyFont="1" applyFill="1" applyBorder="1" applyAlignment="1">
      <alignment horizontal="center" vertical="center" wrapText="1"/>
    </xf>
    <xf numFmtId="14" fontId="87" fillId="78" borderId="1" xfId="0" applyNumberFormat="1" applyFont="1" applyFill="1" applyBorder="1" applyAlignment="1">
      <alignment horizontal="center" vertical="center" wrapText="1"/>
    </xf>
    <xf numFmtId="0" fontId="15" fillId="78" borderId="1" xfId="0" applyFont="1" applyFill="1" applyBorder="1" applyAlignment="1">
      <alignment horizontal="center" vertical="center" wrapText="1"/>
    </xf>
    <xf numFmtId="0" fontId="85" fillId="78" borderId="1" xfId="0" applyFont="1" applyFill="1" applyBorder="1" applyAlignment="1">
      <alignment horizontal="center" vertical="center" wrapText="1"/>
    </xf>
    <xf numFmtId="0" fontId="87" fillId="78" borderId="37" xfId="0" applyFont="1" applyFill="1" applyBorder="1" applyAlignment="1">
      <alignment horizontal="center" vertical="center" wrapText="1"/>
    </xf>
    <xf numFmtId="49" fontId="15" fillId="78" borderId="1" xfId="0" applyNumberFormat="1" applyFont="1" applyFill="1" applyBorder="1" applyAlignment="1">
      <alignment horizontal="center" vertical="center" wrapText="1"/>
    </xf>
    <xf numFmtId="187" fontId="88" fillId="0" borderId="0" xfId="0" applyNumberFormat="1" applyFont="1" applyAlignment="1">
      <alignment horizontal="center" vertical="center" wrapText="1"/>
    </xf>
    <xf numFmtId="49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4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182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35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36" xfId="0" applyNumberFormat="1" applyFont="1" applyFill="1" applyBorder="1" applyAlignment="1" applyProtection="1">
      <alignment horizontal="center" vertical="center" wrapText="1"/>
      <protection locked="0"/>
    </xf>
    <xf numFmtId="184" fontId="15" fillId="0" borderId="31" xfId="0" applyNumberFormat="1" applyFont="1" applyFill="1" applyBorder="1" applyAlignment="1" applyProtection="1">
      <alignment horizontal="center" vertical="center" wrapText="1"/>
      <protection locked="0"/>
    </xf>
    <xf numFmtId="184" fontId="15" fillId="0" borderId="32" xfId="0" applyNumberFormat="1" applyFont="1" applyFill="1" applyBorder="1" applyAlignment="1" applyProtection="1">
      <alignment horizontal="center" vertical="center" wrapText="1"/>
      <protection locked="0"/>
    </xf>
    <xf numFmtId="3" fontId="15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15" fillId="0" borderId="32" xfId="0" applyNumberFormat="1" applyFont="1" applyFill="1" applyBorder="1" applyAlignment="1" applyProtection="1">
      <alignment horizontal="center" vertical="center" wrapText="1"/>
      <protection locked="0"/>
    </xf>
    <xf numFmtId="184" fontId="15" fillId="0" borderId="31" xfId="28" applyNumberFormat="1" applyFont="1" applyFill="1" applyBorder="1" applyAlignment="1" applyProtection="1">
      <alignment horizontal="center" vertical="center" wrapText="1"/>
      <protection locked="0"/>
    </xf>
    <xf numFmtId="184" fontId="15" fillId="0" borderId="32" xfId="28" applyNumberFormat="1" applyFont="1" applyFill="1" applyBorder="1" applyAlignment="1" applyProtection="1">
      <alignment horizontal="center" vertical="center" wrapText="1"/>
      <protection locked="0"/>
    </xf>
    <xf numFmtId="0" fontId="15" fillId="0" borderId="34" xfId="0" applyFont="1" applyFill="1" applyBorder="1" applyAlignment="1" applyProtection="1">
      <alignment horizontal="center" vertical="center" wrapText="1"/>
      <protection locked="0"/>
    </xf>
    <xf numFmtId="0" fontId="15" fillId="0" borderId="35" xfId="0" applyFont="1" applyFill="1" applyBorder="1" applyAlignment="1" applyProtection="1">
      <alignment horizontal="center" vertical="center" wrapText="1"/>
      <protection locked="0"/>
    </xf>
    <xf numFmtId="0" fontId="15" fillId="0" borderId="36" xfId="0" applyFont="1" applyFill="1" applyBorder="1" applyAlignment="1" applyProtection="1">
      <alignment horizontal="center" vertical="center" wrapText="1"/>
      <protection locked="0"/>
    </xf>
    <xf numFmtId="49" fontId="15" fillId="0" borderId="31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3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2" xfId="59049" applyNumberFormat="1" applyFont="1" applyFill="1" applyBorder="1" applyAlignment="1" applyProtection="1">
      <alignment horizontal="center" vertical="center" wrapText="1"/>
      <protection locked="0"/>
    </xf>
    <xf numFmtId="165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98" fillId="0" borderId="1" xfId="0" applyNumberFormat="1" applyFont="1" applyFill="1" applyBorder="1" applyAlignment="1">
      <alignment vertical="top" wrapText="1"/>
    </xf>
    <xf numFmtId="0" fontId="15" fillId="0" borderId="1" xfId="0" applyFont="1" applyFill="1" applyBorder="1" applyAlignment="1">
      <alignment vertical="top" wrapText="1"/>
    </xf>
    <xf numFmtId="0" fontId="98" fillId="0" borderId="1" xfId="0" applyFont="1" applyFill="1" applyBorder="1" applyAlignment="1">
      <alignment vertical="top" wrapText="1"/>
    </xf>
    <xf numFmtId="0" fontId="95" fillId="0" borderId="0" xfId="0" applyFont="1" applyAlignment="1">
      <alignment horizontal="center" vertical="center" wrapText="1"/>
    </xf>
    <xf numFmtId="0" fontId="15" fillId="0" borderId="34" xfId="0" applyFont="1" applyFill="1" applyBorder="1" applyAlignment="1">
      <alignment horizontal="left" vertical="center" wrapText="1"/>
    </xf>
    <xf numFmtId="0" fontId="15" fillId="0" borderId="35" xfId="0" applyFont="1" applyFill="1" applyBorder="1" applyAlignment="1">
      <alignment horizontal="left" vertical="center" wrapText="1"/>
    </xf>
    <xf numFmtId="0" fontId="15" fillId="0" borderId="36" xfId="0" applyFont="1" applyFill="1" applyBorder="1" applyAlignment="1">
      <alignment horizontal="left" vertical="center" wrapText="1"/>
    </xf>
    <xf numFmtId="0" fontId="98" fillId="0" borderId="1" xfId="0" applyFont="1" applyFill="1" applyBorder="1" applyAlignment="1">
      <alignment horizontal="left" vertical="center" wrapText="1"/>
    </xf>
    <xf numFmtId="0" fontId="98" fillId="0" borderId="34" xfId="0" applyFont="1" applyFill="1" applyBorder="1" applyAlignment="1">
      <alignment horizontal="left" vertical="top" wrapText="1"/>
    </xf>
    <xf numFmtId="0" fontId="98" fillId="0" borderId="35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center" wrapText="1"/>
    </xf>
    <xf numFmtId="0" fontId="96" fillId="0" borderId="0" xfId="0" applyFont="1" applyAlignment="1">
      <alignment horizontal="center"/>
    </xf>
    <xf numFmtId="49" fontId="87" fillId="0" borderId="1" xfId="0" applyNumberFormat="1" applyFont="1" applyFill="1" applyBorder="1" applyAlignment="1">
      <alignment horizontal="center" vertical="center" wrapText="1"/>
    </xf>
  </cellXfs>
  <cellStyles count="60313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’ћѓћ‚›‰" xfId="88"/>
    <cellStyle name="’ћѓћ‚›‰ 2" xfId="30597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Гиперссылка 2" xfId="11993"/>
    <cellStyle name="Гиперссылка 2 2" xfId="42038"/>
    <cellStyle name="Гиперссылка 3" xfId="11994"/>
    <cellStyle name="Гиперссылка 3 2" xfId="42039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и наименования показателей" xfId="12649"/>
    <cellStyle name="Мои наименования показателей 2" xfId="42655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сполнительный аппарат МРСК Центра и Приволжья" xfId="59049"/>
    <cellStyle name="Обычный_Лист1" xfId="60311"/>
    <cellStyle name="Обычный_Лист1_методика" xfId="60312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34" Type="http://schemas.openxmlformats.org/officeDocument/2006/relationships/externalLink" Target="externalLinks/externalLink26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externalLink" Target="externalLinks/externalLink25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externalLink" Target="externalLinks/externalLink24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externalLink" Target="externalLinks/externalLink2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externalLink" Target="externalLinks/externalLink27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7;&#1072;&#1103;&#1074;&#1082;&#1080;%20&#1089;&#1074;&#1086;&#1076;&#1099;/01%20&#1057;&#1074;&#1086;&#1076;%20&#1082;&#1086;&#1088;/&#1053;&#1102;&#1069;&#1057;%20&#1057;&#1042;&#1054;&#1044;%203%20&#1082;&#1074;.%202014%20&#1055;&#1088;&#1080;&#1083;&#1086;&#1078;&#1077;&#1085;&#1080;&#1077;_&#8470;1_&#1060;&#1086;&#1088;&#1084;&#1072;_&#1079;&#1072;&#1103;&#1074;&#1082;&#1080;_2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7;&#1072;&#1103;&#1074;&#1082;&#1080;%20&#1089;&#1074;&#1086;&#1076;&#1099;/01%20&#1057;&#1074;&#1086;&#1076;%20&#1082;&#1086;&#1088;/&#1057;&#1077;&#1074;&#1069;&#1057;%203%20&#1082;&#1074;&#1072;&#1088;&#1090;&#1072;&#1083;&#1072;%202014%20&#1075;&#1086;&#1076;&#1072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MAKARO~1\LOCALS~1\Temp\notesE1EF34\&#1047;&#1072;&#1103;&#1074;&#1082;&#1072;%20&#1085;&#1072;%20&#1079;&#1072;&#1082;&#1091;&#1087;&#1082;&#1091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MAKARO~1\LOCALS~1\Temp\notesE1EF34\&#1047;&#1072;&#1103;&#1074;&#1082;&#1072;%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7;&#1072;&#1103;&#1074;&#1082;&#1080;%20&#1089;&#1074;&#1086;&#1076;&#1099;/01%20&#1057;&#1074;&#1086;&#1076;%20&#1082;&#1086;&#1088;/&#1057;&#1091;&#1088;&#1069;&#1057;%20&#1050;&#1086;&#1088;&#1088;&#1077;&#1082;-&#1082;&#1072;%203%20&#1082;&#1074;.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bordun/LOCALS~1/Temp/AsudViewed/0900004683a9f2ec/&#1055;&#1088;&#1080;&#1083;&#1086;&#1078;&#1077;&#1085;&#1080;&#1077;_&#8470;1_&#1047;&#1072;&#1103;&#1074;&#1082;&#1072;_&#1088;&#1077;&#1084;&#1086;&#1085;&#1090;_&#1055;&#1055;&#1042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bordun/LOCALS~1/Temp/7zO454E50D5/&#1047;&#1072;&#1103;&#1074;&#1082;&#1072;_&#1074;_&#1087;&#1088;&#1086;&#1077;&#1082;&#1090;_&#1043;&#1050;&#1055;&#1047;_&#1085;&#1072;_3_&#1082;&#1074;._2014&#1075;_&#1087;&#1088;&#1086;&#1074;&#1086;&#1076;_&#1040;&#1040;&#1040;&#1057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bordun/LOCALS~1/Temp/7zO48290FBE/&#1047;&#1072;&#1103;&#1074;&#1082;&#1072;%20&#1074;%20&#1082;&#1086;&#1088;&#1088;&#1077;&#1082;&#1090;&#1080;&#1088;&#1086;&#1074;&#1082;&#1091;%20%20&#1043;&#1050;&#1055;&#1047;%20III%20&#1082;&#1074;&#1072;&#1088;&#1090;&#1072;&#1083;&#1072;%202014&#1075;.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ore\&#1054;&#1073;&#1097;&#1072;&#1103;\&#1044;&#1083;&#1103;%20&#1041;&#1086;&#1085;&#1076;&#1072;&#1088;&#1077;&#1085;&#1082;&#1086;-2\&#1044;&#1054;&#1050;&#1059;&#1052;&#1045;&#1053;&#1058;&#1067;%20&#1085;&#1072;%20&#1079;&#1072;&#1082;&#1091;&#1087;&#1082;&#1091;%20&#1082;&#1086;&#1085;&#1076;&#1091;&#1082;&#1090;&#1086;&#1088;&#1072;%203%20&#1050;&#1042;&#1040;&#1056;&#1058;&#1040;&#1051;\&#1047;&#1072;&#1103;&#1074;&#1082;&#1072;%20&#1085;&#1072;%20&#1079;&#1072;&#1082;&#1091;&#1087;&#1082;&#1091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ridvornayaA/&#1056;&#1072;&#1073;&#1086;&#1095;&#1080;&#1081;%20&#1089;&#1090;&#1086;&#1083;/&#1043;&#1050;&#1055;&#1047;%20&#1044;&#1048;&#1058;%20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!!!%20old%20files/&#1052;&#1086;&#1080;%20&#1076;&#1086;&#1082;&#1091;&#1084;&#1077;&#1085;&#1090;&#1099;/&#1043;&#1050;&#1055;&#1047;-2011/&#1050;&#1086;&#1088;&#1088;&#1077;&#1082;&#1090;&#1080;&#1088;&#1086;&#1074;&#1082;&#1072;%20&#1043;&#1050;&#1055;&#1047;-2011/IBM%20COGNOS/&#1060;&#1086;&#1088;&#1084;&#1072;%20&#1087;&#1083;&#1072;&#1085;&#1072;_&#1058;&#1074;&#1077;&#1088;&#1100;&#1101;&#1085;&#1077;&#1088;&#1075;&#1086;_10.06.11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8;&#1058;%20&#1087;&#1086;&#1089;&#1090;&#1072;&#1074;&#1082;&#1072;%20&#1055;&#1054;%20&#1043;&#1088;&#1072;&#1085;&#1090;-&#1057;&#1084;&#1077;&#1090;&#1072;/&#1047;&#1072;&#1103;&#1074;&#1082;&#1072;__&#1055;&#1054;__&#1043;&#1057;_&#1080;_&#1058;&#1057;&#1053;&#1041;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ridvornayaA/&#1056;&#1072;&#1073;&#1086;&#1095;&#1080;&#1081;%20&#1089;&#1090;&#1086;&#1083;/&#1040;&#1057;&#1059;&#1044;%20&#1060;&#1057;&#1050;/&#1047;&#1072;&#1103;&#1074;&#1082;&#1072;%20&#1040;&#1057;&#1059;&#1044;%20&#1060;&#1057;&#1050;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8;&#1058;%20&#1089;&#1086;&#1087;&#1088;%20&#1055;&#1054;%20&#1040;&#1083;&#1100;&#1073;&#1072;&#1090;&#1088;&#1086;&#1089;/&#1047;&#1072;&#1103;&#1074;&#1082;&#1072;_&#1089;&#1086;&#1087;&#1088;_&#1055;&#1054;_&#1040;&#1083;&#1100;&#1073;&#1072;&#1090;&#1088;&#1086;&#1089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44;&#1080;&#1050;%20&#1087;&#1086;&#1095;&#1090;&#1072;/&#1055;&#1088;&#1080;&#1083;&#1086;&#1078;&#1077;&#1085;&#1080;&#1077;_&#8470;1_&#1060;&#1086;&#1088;&#1084;&#1072;_&#1079;&#1072;&#1103;&#1074;&#1082;&#1080;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notesFCBCEE\&#1050;&#1086;&#1088;&#1088;&#1077;&#1082;-&#1082;&#1072;%203%20&#1082;&#1074;.14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59;&#1057;&#1080;&#1050;&#1057;&#1040;%20&#1072;&#1088;&#1077;&#1085;&#1076;&#1072;%20&#1052;&#1086;&#1089;&#1082;&#1074;&#1072;/&#1047;&#1072;&#1103;&#1074;&#1082;&#1072;_10.06.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MAKARO~1\LOCALS~1\Temp\notesE1EF34\&#1047;&#1072;&#1103;&#1074;&#1082;&#1072;%20&#1085;&#1072;%20&#1046;&#1044;%20&#1091;%20&#1045;&#1048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bordun/LOCALS~1/Temp/7zO00EA3E8B/&#1047;&#1072;&#1103;&#1074;&#1082;&#1072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notesFCBCEE/&#1050;&#1086;&#1075;&#1069;&#1057;%20&#1057;&#1074;&#1086;&#1076;%20%20&#1043;&#1050;&#1055;&#1047;%202014%20&#1075;.%20&#1086;&#1073;&#1097;.%20&#1086;&#1090;%2017.10.2013%20&#1075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7;&#1072;&#1103;&#1074;&#1082;&#1080;%20&#1089;&#1074;&#1086;&#1076;&#1099;/01%20&#1057;&#1074;&#1086;&#1076;%20&#1082;&#1086;&#1088;/&#1050;&#1086;&#1075;&#1069;&#1057;%20&#1057;&#1074;&#1086;&#1076;%20&#1079;&#1072;&#1103;&#1074;&#1086;&#1082;%20&#1043;&#1050;&#1055;&#1047;%20&#1082;&#1086;&#1088;&#1088;.%203%20&#1082;&#1074;.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равочники - не удалять!!!"/>
      <sheetName val="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Заявка на закупку полиг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Справочники - не удалять!!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  <sheetName val="Лист1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Заявка на закупку полиг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Источник финансирования</v>
          </cell>
          <cell r="B1" t="str">
            <v>Группа продукции</v>
          </cell>
          <cell r="C1" t="str">
            <v>Функциональный блок</v>
          </cell>
          <cell r="D1" t="str">
            <v>Способ закупки</v>
          </cell>
          <cell r="E1" t="str">
            <v>Организатор закупки</v>
          </cell>
          <cell r="F1" t="str">
            <v>Вид ЭТП</v>
          </cell>
          <cell r="G1" t="str">
            <v>Уровень ЗК</v>
          </cell>
          <cell r="H1" t="str">
            <v>Признак УП</v>
          </cell>
          <cell r="I1" t="str">
            <v>Вид закупаемой продукции</v>
          </cell>
          <cell r="J1" t="str">
            <v>Техническое присоединение</v>
          </cell>
        </row>
        <row r="2">
          <cell r="A2" t="str">
            <v>Использование собственных источников</v>
          </cell>
          <cell r="B2" t="str">
            <v>Электросетевые объекты</v>
          </cell>
          <cell r="C2" t="str">
            <v>Технический блок (в т.ч. Техническая инспекция)</v>
          </cell>
          <cell r="D2" t="str">
            <v>ООК</v>
          </cell>
          <cell r="E2" t="str">
            <v>Холдинг МРСК</v>
          </cell>
          <cell r="F2" t="str">
            <v>B2B-Energo</v>
          </cell>
          <cell r="G2" t="str">
            <v>Россети</v>
          </cell>
          <cell r="H2" t="str">
            <v>Да</v>
          </cell>
          <cell r="I2" t="str">
            <v>ПИР</v>
          </cell>
          <cell r="J2" t="str">
            <v>Да</v>
          </cell>
        </row>
        <row r="3">
          <cell r="A3" t="str">
            <v xml:space="preserve">  Амортизация</v>
          </cell>
          <cell r="B3" t="str">
            <v xml:space="preserve">  Электрические линии, в т.ч.воздушные линии</v>
          </cell>
          <cell r="C3" t="str">
            <v>Блок по развитию и реализации услуг</v>
          </cell>
          <cell r="D3" t="str">
            <v>ЗОК</v>
          </cell>
          <cell r="E3" t="str">
            <v xml:space="preserve">      Тюменьэнерго (ИА)</v>
          </cell>
          <cell r="F3" t="str">
            <v>Неэлектронная</v>
          </cell>
          <cell r="G3" t="str">
            <v>ДЗО</v>
          </cell>
          <cell r="H3" t="str">
            <v>Нет</v>
          </cell>
          <cell r="I3" t="str">
            <v>ГЭ</v>
          </cell>
          <cell r="J3" t="str">
            <v>Нет</v>
          </cell>
        </row>
        <row r="4">
          <cell r="A4" t="str">
            <v xml:space="preserve">    Амортизация отчетного года</v>
          </cell>
          <cell r="B4" t="str">
            <v xml:space="preserve">    Воздушные линии</v>
          </cell>
          <cell r="C4" t="str">
            <v>Блок экономики и финансов (в т.ч. Бухгалтерия)</v>
          </cell>
          <cell r="D4" t="str">
            <v>ОМК</v>
          </cell>
          <cell r="E4" t="str">
            <v xml:space="preserve">      Тюменьэнерго (филиалы)</v>
          </cell>
          <cell r="G4" t="str">
            <v>Филиал</v>
          </cell>
          <cell r="I4" t="str">
            <v>АН</v>
          </cell>
        </row>
        <row r="5">
          <cell r="A5" t="str">
            <v xml:space="preserve">    Неиспользованная амортизация прошлых лет</v>
          </cell>
          <cell r="B5" t="str">
            <v xml:space="preserve">      ВЛЭП 110-220 кВ (ВН)</v>
          </cell>
          <cell r="C5" t="str">
            <v>Блок капитального строительства и инвестиций</v>
          </cell>
          <cell r="D5" t="str">
            <v>ЗМК</v>
          </cell>
          <cell r="E5" t="str">
            <v xml:space="preserve">        Когалымские ЭС</v>
          </cell>
          <cell r="I5" t="str">
            <v>ТН</v>
          </cell>
        </row>
        <row r="6">
          <cell r="A6" t="str">
            <v xml:space="preserve">  Неиспользованная прибыль прошлых лет</v>
          </cell>
          <cell r="B6" t="str">
            <v xml:space="preserve">      ВЛЭП 35 кВ (СН1)</v>
          </cell>
          <cell r="C6" t="str">
            <v>Блок корпоративного управления</v>
          </cell>
          <cell r="D6" t="str">
            <v>ОЦК</v>
          </cell>
          <cell r="E6" t="str">
            <v xml:space="preserve">        Нефтеюганские ЭС</v>
          </cell>
          <cell r="I6" t="str">
            <v>СМР</v>
          </cell>
        </row>
        <row r="7">
          <cell r="A7" t="str">
            <v xml:space="preserve">  Прибыль текущего года</v>
          </cell>
          <cell r="B7" t="str">
            <v xml:space="preserve">      ВЛЭП 1-20 кВ (СН2)</v>
          </cell>
          <cell r="C7" t="str">
            <v>Блок управления собственностью</v>
          </cell>
          <cell r="D7" t="str">
            <v>ЗЦК</v>
          </cell>
          <cell r="E7" t="str">
            <v xml:space="preserve">        Нижневартовские ЭС</v>
          </cell>
          <cell r="I7" t="str">
            <v>ПНР</v>
          </cell>
        </row>
        <row r="8">
          <cell r="A8" t="str">
            <v xml:space="preserve">    Реновация,включающая РЭК в тариф(прб.на разв.произ)</v>
          </cell>
          <cell r="B8" t="str">
            <v xml:space="preserve">      ВЛЭП 0,4 кВ (НН)</v>
          </cell>
          <cell r="C8" t="str">
            <v>Блок правового обеспечения</v>
          </cell>
          <cell r="D8" t="str">
            <v>ОР</v>
          </cell>
          <cell r="E8" t="str">
            <v xml:space="preserve">        Ноябрьские ЭС</v>
          </cell>
          <cell r="I8" t="str">
            <v>ГП</v>
          </cell>
        </row>
        <row r="9">
          <cell r="A9" t="str">
            <v xml:space="preserve">    Реализация профильных внеоборотных активов</v>
          </cell>
          <cell r="B9" t="str">
            <v xml:space="preserve">      ВЛЭП (несколько классов напряжения)</v>
          </cell>
          <cell r="C9" t="str">
            <v>Блок ИТ и телекоммуникаций</v>
          </cell>
          <cell r="D9" t="str">
            <v>ЗР</v>
          </cell>
          <cell r="E9" t="str">
            <v xml:space="preserve">        Северные ЭС</v>
          </cell>
          <cell r="I9" t="str">
            <v>УС</v>
          </cell>
        </row>
        <row r="10">
          <cell r="A10" t="str">
            <v xml:space="preserve">    Реализация непрофильных внеобротных активов</v>
          </cell>
          <cell r="B10" t="str">
            <v xml:space="preserve">    Кабельные линии</v>
          </cell>
          <cell r="C10" t="str">
            <v>Блок УП и орг. проектирования</v>
          </cell>
          <cell r="D10" t="str">
            <v>ОА</v>
          </cell>
          <cell r="E10" t="str">
            <v xml:space="preserve">        Сугргутские ЭС</v>
          </cell>
          <cell r="I10" t="str">
            <v>МТРиО</v>
          </cell>
        </row>
        <row r="11">
          <cell r="A11" t="str">
            <v xml:space="preserve"> Себестоимость</v>
          </cell>
          <cell r="B11" t="str">
            <v xml:space="preserve">      КЛЭП 110 кВ (ВН)</v>
          </cell>
          <cell r="C11" t="str">
            <v>Блок экономической безопасности и режима</v>
          </cell>
          <cell r="D11" t="str">
            <v>ЗА</v>
          </cell>
          <cell r="E11" t="str">
            <v xml:space="preserve">        Тюменские РС</v>
          </cell>
          <cell r="I11" t="str">
            <v>ОН</v>
          </cell>
        </row>
        <row r="12">
          <cell r="A12" t="str">
            <v xml:space="preserve"> Себестоимость (без амортизации)</v>
          </cell>
          <cell r="B12" t="str">
            <v xml:space="preserve">      КЛЭП 20-35 кВ (СН1)</v>
          </cell>
          <cell r="C12" t="str">
            <v>Блок по работе с органами власти, общ.орг.и СМИ</v>
          </cell>
          <cell r="D12" t="str">
            <v>ОЗП</v>
          </cell>
          <cell r="E12" t="str">
            <v xml:space="preserve">        Урайские ЭС</v>
          </cell>
          <cell r="I12" t="str">
            <v>ИТ</v>
          </cell>
        </row>
        <row r="13">
          <cell r="A13" t="str">
            <v xml:space="preserve"> Прибыль</v>
          </cell>
          <cell r="B13" t="str">
            <v xml:space="preserve">      КЛЭП 3-10 кВ (СН2)</v>
          </cell>
          <cell r="C13" t="str">
            <v>Блок административного управления</v>
          </cell>
          <cell r="D13" t="str">
            <v>ЗЗП</v>
          </cell>
          <cell r="E13" t="str">
            <v xml:space="preserve">        Энергокомплекс</v>
          </cell>
          <cell r="I13" t="str">
            <v>ТС</v>
          </cell>
        </row>
        <row r="14">
          <cell r="A14" t="str">
            <v xml:space="preserve"> Выручка от прочих видов деятельности</v>
          </cell>
          <cell r="B14" t="str">
            <v xml:space="preserve">      КЛЭП до 1 кВ (НН)</v>
          </cell>
          <cell r="C14" t="str">
            <v>Блок по логистике и МТО</v>
          </cell>
          <cell r="D14" t="str">
            <v>ОКП</v>
          </cell>
          <cell r="I14" t="str">
            <v>СБ</v>
          </cell>
        </row>
        <row r="15">
          <cell r="A15" t="str">
            <v xml:space="preserve"> Прочие собственные средства, текущие расходы</v>
          </cell>
          <cell r="B15" t="str">
            <v xml:space="preserve">      КЛЭП (несколько классов напряжения)</v>
          </cell>
          <cell r="D15" t="str">
            <v>ЗКП</v>
          </cell>
          <cell r="I15" t="str">
            <v>ФО</v>
          </cell>
        </row>
        <row r="16">
          <cell r="A16" t="str">
            <v xml:space="preserve"> Прочие собственные источники, в т.ч.продажа акций</v>
          </cell>
          <cell r="B16" t="str">
            <v xml:space="preserve">  Подстанции</v>
          </cell>
          <cell r="D16" t="str">
            <v>ОЗЦ</v>
          </cell>
          <cell r="I16" t="str">
            <v>Охрана</v>
          </cell>
        </row>
        <row r="17">
          <cell r="A17" t="str">
            <v>Использование внешних источников финансирования на капитальные вложения</v>
          </cell>
          <cell r="B17" t="str">
            <v xml:space="preserve">    ПС, уровень входящего напряжения ВН</v>
          </cell>
          <cell r="D17" t="str">
            <v>ЗЗЦ</v>
          </cell>
          <cell r="I17" t="str">
            <v>Услуги</v>
          </cell>
        </row>
        <row r="18">
          <cell r="A18" t="str">
            <v xml:space="preserve">  Привлеченные средства (заемные процентные)</v>
          </cell>
          <cell r="B18" t="str">
            <v xml:space="preserve">    ПС, уровень входящего напряжения СН1</v>
          </cell>
          <cell r="D18" t="str">
            <v>ЗПП</v>
          </cell>
          <cell r="I18" t="str">
            <v>Работы</v>
          </cell>
        </row>
        <row r="19">
          <cell r="A19" t="str">
            <v xml:space="preserve">    Использование банковских кредитов для осуществления капитальных вложений</v>
          </cell>
          <cell r="B19" t="str">
            <v xml:space="preserve">    ПС, уровень входящего напряжения СН2</v>
          </cell>
          <cell r="D19" t="str">
            <v>ОЗЦК</v>
          </cell>
        </row>
        <row r="20">
          <cell r="A20" t="str">
            <v xml:space="preserve">    Облигационные займы</v>
          </cell>
          <cell r="B20" t="str">
            <v xml:space="preserve">    ПС, несколько уровней входящего напряжения</v>
          </cell>
          <cell r="D20" t="str">
            <v>ЗЗЦК</v>
          </cell>
        </row>
        <row r="21">
          <cell r="A21" t="str">
            <v xml:space="preserve">    Корпоративные займы,в т.ч.от ОАО "Холдинг МРСК"</v>
          </cell>
          <cell r="B21" t="str">
            <v>Прочие производственные объекты</v>
          </cell>
          <cell r="D21" t="str">
            <v>ЕИ</v>
          </cell>
        </row>
        <row r="22">
          <cell r="A22" t="str">
            <v xml:space="preserve">    Прочие заемные средства (расшифровать)</v>
          </cell>
          <cell r="B22" t="str">
            <v>Объекты непроизводственной сферы</v>
          </cell>
          <cell r="D22" t="str">
            <v>ООК ЕИ</v>
          </cell>
        </row>
        <row r="23">
          <cell r="A23" t="str">
            <v xml:space="preserve">  Средства от продажи векселей</v>
          </cell>
          <cell r="B23" t="str">
            <v>Информационные технологии</v>
          </cell>
          <cell r="D23" t="str">
            <v>ЗОК ЕИ</v>
          </cell>
        </row>
        <row r="24">
          <cell r="A24" t="str">
            <v xml:space="preserve">  Бюджетные целевые средства</v>
          </cell>
          <cell r="B24" t="str">
            <v xml:space="preserve">  ИТ-инфрструктура</v>
          </cell>
          <cell r="D24" t="str">
            <v>ОМК ЕИ</v>
          </cell>
        </row>
        <row r="25">
          <cell r="A25" t="str">
            <v xml:space="preserve">    Целевые инвестиционные средства ОАО "Холдинг МРСК"</v>
          </cell>
          <cell r="B25" t="str">
            <v xml:space="preserve">  Автоматизированные системы управления</v>
          </cell>
          <cell r="D25" t="str">
            <v>ЗМК ЕИ</v>
          </cell>
        </row>
        <row r="26">
          <cell r="A26" t="str">
            <v xml:space="preserve">    Средства федерального бюджета</v>
          </cell>
          <cell r="B26" t="str">
            <v xml:space="preserve">  Телекоммуникации</v>
          </cell>
          <cell r="D26" t="str">
            <v>ОЦК ЕИ</v>
          </cell>
        </row>
        <row r="27">
          <cell r="A27" t="str">
            <v xml:space="preserve">    Средства местных и региональных бюджетов</v>
          </cell>
          <cell r="B27" t="str">
            <v xml:space="preserve">  Автоматизированные сис.диспетчерского управлен.</v>
          </cell>
          <cell r="D27" t="str">
            <v>ЗЦК ЕИ</v>
          </cell>
        </row>
        <row r="28">
          <cell r="A28" t="str">
            <v xml:space="preserve">  Плата за технологическое присоединение</v>
          </cell>
          <cell r="B28" t="str">
            <v xml:space="preserve">  Программно-техн.оснащение центр.управлен.сетями</v>
          </cell>
          <cell r="D28" t="str">
            <v>ОР ЕИ</v>
          </cell>
        </row>
        <row r="29">
          <cell r="A29" t="str">
            <v xml:space="preserve">  Прочие источники внешнего финансирования</v>
          </cell>
          <cell r="B29" t="str">
            <v xml:space="preserve">  Создание/модернизация АИИС КУЭ</v>
          </cell>
          <cell r="D29" t="str">
            <v>ЗР ЕИ</v>
          </cell>
        </row>
        <row r="30">
          <cell r="A30" t="str">
            <v xml:space="preserve">    Долевое участие в строительстве за счет прочих источников</v>
          </cell>
          <cell r="B30" t="str">
            <v>Капитальные вложения в нематериальные активы</v>
          </cell>
          <cell r="D30" t="str">
            <v>ОА ЕИ</v>
          </cell>
        </row>
        <row r="31">
          <cell r="A31" t="str">
            <v xml:space="preserve">    Прочие источники внешнего финансирования (расшифровать),в т.ч.лизинг</v>
          </cell>
          <cell r="B31" t="str">
            <v>Долгосрочные финансовые вложения</v>
          </cell>
          <cell r="D31" t="str">
            <v>ЗА ЕИ</v>
          </cell>
        </row>
        <row r="32">
          <cell r="B32" t="str">
            <v>Путевки</v>
          </cell>
          <cell r="D32" t="str">
            <v>ОКП ЕИ</v>
          </cell>
        </row>
        <row r="33">
          <cell r="B33" t="str">
            <v>Консультационные услуги</v>
          </cell>
          <cell r="D33" t="str">
            <v>ЗКП ЕИ</v>
          </cell>
        </row>
        <row r="34">
          <cell r="B34" t="str">
            <v>Аудиторские услуги</v>
          </cell>
          <cell r="D34" t="str">
            <v>ОЗП ЕИ</v>
          </cell>
        </row>
        <row r="35">
          <cell r="B35" t="str">
            <v>Финансовые услуги</v>
          </cell>
          <cell r="D35" t="str">
            <v>ЗЗП ЕИ</v>
          </cell>
        </row>
        <row r="36">
          <cell r="B36" t="str">
            <v>Страхование</v>
          </cell>
          <cell r="D36" t="str">
            <v>ОЗЦ ЕИ</v>
          </cell>
        </row>
        <row r="37">
          <cell r="B37" t="str">
            <v>Изоляция и вводы</v>
          </cell>
          <cell r="D37" t="str">
            <v>ЗЗЦ ЕИ</v>
          </cell>
        </row>
        <row r="38">
          <cell r="B38" t="str">
            <v xml:space="preserve">  Линейные изоляторы (стекло)</v>
          </cell>
          <cell r="D38" t="str">
            <v>ОЗЦК ЕИ</v>
          </cell>
        </row>
        <row r="39">
          <cell r="B39" t="str">
            <v xml:space="preserve">  Линейные изоляторы (полимер)</v>
          </cell>
          <cell r="D39" t="str">
            <v>ЗЗЦК ЕИ</v>
          </cell>
        </row>
        <row r="40">
          <cell r="B40" t="str">
            <v xml:space="preserve">  Опорные и опорно-стержневые изоляторы(полимер)</v>
          </cell>
          <cell r="D40" t="str">
            <v>ЗЗП ООК РС</v>
          </cell>
        </row>
        <row r="41">
          <cell r="B41" t="str">
            <v xml:space="preserve">  Опорные и опорно-стержневые изоляторы(фарфор)</v>
          </cell>
          <cell r="D41" t="str">
            <v>ЗЗЦ ООК РС</v>
          </cell>
        </row>
        <row r="42">
          <cell r="B42" t="str">
            <v xml:space="preserve">  Проходные изоляторы</v>
          </cell>
          <cell r="D42" t="str">
            <v>ЗЗП ОКП РС</v>
          </cell>
        </row>
        <row r="43">
          <cell r="B43" t="str">
            <v xml:space="preserve">  Вводы 35-110 кВ</v>
          </cell>
          <cell r="D43" t="str">
            <v>ЗЗЦ ОКП РС</v>
          </cell>
        </row>
        <row r="44">
          <cell r="B44" t="str">
            <v xml:space="preserve">  Вводы свыше 110 кВ</v>
          </cell>
          <cell r="D44" t="str">
            <v>МЗ</v>
          </cell>
        </row>
        <row r="45">
          <cell r="B45" t="str">
            <v>Линейная арматура</v>
          </cell>
          <cell r="D45" t="str">
            <v>ПЗ</v>
          </cell>
        </row>
        <row r="46">
          <cell r="B46" t="str">
            <v xml:space="preserve">  Линейная арматура и гасители вибрации</v>
          </cell>
        </row>
        <row r="47">
          <cell r="B47" t="str">
            <v xml:space="preserve">  Арматура к СИП</v>
          </cell>
        </row>
        <row r="48">
          <cell r="B48" t="str">
            <v>Металлопродукция и металлоизделия</v>
          </cell>
        </row>
        <row r="49">
          <cell r="B49" t="str">
            <v xml:space="preserve">  Металлопрокат</v>
          </cell>
        </row>
        <row r="50">
          <cell r="B50" t="str">
            <v xml:space="preserve">  Метизы</v>
          </cell>
        </row>
        <row r="51">
          <cell r="B51" t="str">
            <v xml:space="preserve">  Траверсы</v>
          </cell>
        </row>
        <row r="52">
          <cell r="B52" t="str">
            <v xml:space="preserve">  Трос грозозащитный и канат металлический</v>
          </cell>
        </row>
        <row r="53">
          <cell r="B53" t="str">
            <v xml:space="preserve">  Металлические опоры ВЛ 35-110 кВ</v>
          </cell>
        </row>
        <row r="54">
          <cell r="B54" t="str">
            <v>Кабельно-проводниковая продукция:</v>
          </cell>
        </row>
        <row r="55">
          <cell r="B55" t="str">
            <v xml:space="preserve">  Силовой кабель</v>
          </cell>
        </row>
        <row r="56">
          <cell r="B56" t="str">
            <v xml:space="preserve">  Контрольный кабель</v>
          </cell>
        </row>
        <row r="57">
          <cell r="B57" t="str">
            <v xml:space="preserve">  Неизолированный и изолированный провод</v>
          </cell>
        </row>
        <row r="58">
          <cell r="B58" t="str">
            <v xml:space="preserve">  Провод СИП</v>
          </cell>
        </row>
        <row r="59">
          <cell r="B59" t="str">
            <v xml:space="preserve">  Кабельные муфты</v>
          </cell>
        </row>
        <row r="60">
          <cell r="B60" t="str">
            <v>Энерголеса:</v>
          </cell>
        </row>
        <row r="61">
          <cell r="B61" t="str">
            <v xml:space="preserve">  Деревянные опоры</v>
          </cell>
        </row>
        <row r="62">
          <cell r="B62" t="str">
            <v>Сетевой железобетон</v>
          </cell>
        </row>
        <row r="63">
          <cell r="B63" t="str">
            <v xml:space="preserve">  Опоры типа СВ</v>
          </cell>
        </row>
        <row r="64">
          <cell r="B64" t="str">
            <v xml:space="preserve">  Опоры типа СК</v>
          </cell>
        </row>
        <row r="65">
          <cell r="B65" t="str">
            <v xml:space="preserve">  Стойки УСО</v>
          </cell>
        </row>
        <row r="66">
          <cell r="B66" t="str">
            <v xml:space="preserve">  Сетевой железобетон (все остальное)</v>
          </cell>
        </row>
        <row r="67">
          <cell r="B67" t="str">
            <v xml:space="preserve">  Железобетонные изделия (все остальное)</v>
          </cell>
        </row>
        <row r="68">
          <cell r="B68" t="str">
            <v>Светотехническая продукция</v>
          </cell>
        </row>
        <row r="69">
          <cell r="B69" t="str">
            <v xml:space="preserve">  Лампы освещения</v>
          </cell>
        </row>
        <row r="70">
          <cell r="B70" t="str">
            <v xml:space="preserve">  Светильники</v>
          </cell>
        </row>
        <row r="71">
          <cell r="B71" t="str">
            <v>Горюче-смазочные материалы</v>
          </cell>
        </row>
        <row r="72">
          <cell r="B72" t="str">
            <v xml:space="preserve">  Масло трансформаторное</v>
          </cell>
        </row>
        <row r="73">
          <cell r="B73" t="str">
            <v xml:space="preserve">  Бензин и дизельное топливо</v>
          </cell>
        </row>
        <row r="74">
          <cell r="B74" t="str">
            <v xml:space="preserve">  Масла автомобильные</v>
          </cell>
        </row>
        <row r="75">
          <cell r="B75" t="str">
            <v>Автотранспорт</v>
          </cell>
        </row>
        <row r="76">
          <cell r="B76" t="str">
            <v xml:space="preserve">  Автошины</v>
          </cell>
        </row>
        <row r="77">
          <cell r="B77" t="str">
            <v xml:space="preserve">  Автомобильные аккумуляторы</v>
          </cell>
        </row>
        <row r="78">
          <cell r="B78" t="str">
            <v xml:space="preserve">  Автозапчасти</v>
          </cell>
        </row>
        <row r="79">
          <cell r="B79" t="str">
            <v>Приборы учета</v>
          </cell>
        </row>
        <row r="80">
          <cell r="B80" t="str">
            <v xml:space="preserve">  Шкафы учета</v>
          </cell>
        </row>
        <row r="81">
          <cell r="B81" t="str">
            <v xml:space="preserve">  Счетчики</v>
          </cell>
        </row>
        <row r="82">
          <cell r="B82" t="str">
            <v>Трансформаторы и реакторы</v>
          </cell>
        </row>
        <row r="83">
          <cell r="B83" t="str">
            <v xml:space="preserve">  Измерительные трансформаторы тока до 20 кВ</v>
          </cell>
        </row>
        <row r="84">
          <cell r="B84" t="str">
            <v xml:space="preserve">  Измерительные трансформаторы напряж. до 20кВ</v>
          </cell>
        </row>
        <row r="85">
          <cell r="B85" t="str">
            <v xml:space="preserve">  Масляные измерительные трансформат.35-110 кВ</v>
          </cell>
        </row>
        <row r="86">
          <cell r="B86" t="str">
            <v>Элегазовые измерительные трансформаторы 35-110 кВ</v>
          </cell>
        </row>
        <row r="87">
          <cell r="B87" t="str">
            <v xml:space="preserve">  Силовые трансформаторы до 20 кВ</v>
          </cell>
        </row>
        <row r="88">
          <cell r="B88" t="str">
            <v xml:space="preserve">  Силовые трансформаторы 35-220 кВ</v>
          </cell>
        </row>
        <row r="89">
          <cell r="B89" t="str">
            <v xml:space="preserve">  Вольтодобавочные трансформаторы 6-10 кВ</v>
          </cell>
        </row>
        <row r="90">
          <cell r="B90" t="str">
            <v xml:space="preserve">  Вольтодобавочные трансформаторы 0,4 кВ</v>
          </cell>
        </row>
        <row r="91">
          <cell r="B91" t="str">
            <v xml:space="preserve">  Дугогасительные реакторы 6-10 кВ</v>
          </cell>
        </row>
        <row r="92">
          <cell r="B92" t="str">
            <v xml:space="preserve">  Токоограничивающие реакторы 6-10 кВ</v>
          </cell>
        </row>
        <row r="93">
          <cell r="B93" t="str">
            <v>Измерительные трансформаторы тока с литой изоляцией 35-110кВ</v>
          </cell>
        </row>
        <row r="94">
          <cell r="B94" t="str">
            <v>Измерительные трансформаторы напряжения с литой изоляцией 35-110кВ</v>
          </cell>
        </row>
        <row r="95">
          <cell r="B95" t="str">
            <v>Ячейки, КРУ, КТП и др.</v>
          </cell>
        </row>
        <row r="96">
          <cell r="B96" t="str">
            <v xml:space="preserve">  Ячейки 6-10 кВ</v>
          </cell>
        </row>
        <row r="97">
          <cell r="B97" t="str">
            <v xml:space="preserve">  Ячейки 35 кВ</v>
          </cell>
        </row>
        <row r="98">
          <cell r="B98" t="str">
            <v xml:space="preserve">  КТП, МТП,  и др.</v>
          </cell>
        </row>
        <row r="99">
          <cell r="B99" t="str">
            <v>Шкафы комплектных распределительных устройств (КРУ) 6-35 кВ</v>
          </cell>
        </row>
        <row r="100">
          <cell r="B100" t="str">
            <v>Комплектные распредустройства элегазовые</v>
          </cell>
        </row>
        <row r="101">
          <cell r="B101" t="str">
            <v xml:space="preserve">  Комбинированные элегазовые модули 110 кВ</v>
          </cell>
        </row>
        <row r="102">
          <cell r="B102" t="str">
            <v xml:space="preserve">  Поставка КРУЭ</v>
          </cell>
        </row>
        <row r="103">
          <cell r="B103" t="str">
            <v xml:space="preserve">  Элегазовые модули 110 кВ</v>
          </cell>
        </row>
        <row r="104">
          <cell r="B104" t="str">
            <v>Аппаратура связи</v>
          </cell>
        </row>
        <row r="105">
          <cell r="B105" t="str">
            <v xml:space="preserve">  Конденсаторы связи</v>
          </cell>
        </row>
        <row r="106">
          <cell r="B106" t="str">
            <v xml:space="preserve">  Высокочастотные заградители</v>
          </cell>
        </row>
        <row r="107">
          <cell r="B107" t="str">
            <v xml:space="preserve">  Фильтры присоединения</v>
          </cell>
        </row>
        <row r="108">
          <cell r="B108" t="str">
            <v>Ограничители перенапряжения, разрядники</v>
          </cell>
        </row>
        <row r="109">
          <cell r="B109" t="str">
            <v xml:space="preserve">  Ограничители перенапряжения 0,4-10 кВ</v>
          </cell>
        </row>
        <row r="110">
          <cell r="B110" t="str">
            <v xml:space="preserve">  Ограничители перенапряжения 35-110 кВ</v>
          </cell>
        </row>
        <row r="111">
          <cell r="B111" t="str">
            <v xml:space="preserve">  Разрядники</v>
          </cell>
        </row>
        <row r="112">
          <cell r="B112" t="str">
            <v>Коммутационное оборудование</v>
          </cell>
        </row>
        <row r="113">
          <cell r="B113" t="str">
            <v xml:space="preserve">  Реклоузеры</v>
          </cell>
        </row>
        <row r="114">
          <cell r="B114" t="str">
            <v xml:space="preserve">  Высоковольтные вакуумные выключатели 6-10 кВ</v>
          </cell>
        </row>
        <row r="115">
          <cell r="B115" t="str">
            <v xml:space="preserve">  Высоковольтные вакуумные выключатели 35 кВ</v>
          </cell>
        </row>
        <row r="116">
          <cell r="B116" t="str">
            <v xml:space="preserve">  Высоковольтные элегазовые выключатели 35 кВ</v>
          </cell>
        </row>
        <row r="117">
          <cell r="B117" t="str">
            <v xml:space="preserve">  Высоковольтные элегазовые выключатели 110 кВ</v>
          </cell>
        </row>
        <row r="118">
          <cell r="B118" t="str">
            <v>Разъединители (в т.ч. разъединители-предохранители) и выключатели нагрузки 6-10 кВ</v>
          </cell>
        </row>
        <row r="119">
          <cell r="B119" t="str">
            <v xml:space="preserve">  Разъединители 35-110 кВ</v>
          </cell>
        </row>
        <row r="120">
          <cell r="B120" t="str">
            <v xml:space="preserve">  Автоматические выключатели до 1000В,рубильники</v>
          </cell>
        </row>
        <row r="121">
          <cell r="B121" t="str">
            <v xml:space="preserve">  Запчасти к выключателям/разъединителям</v>
          </cell>
        </row>
        <row r="122">
          <cell r="B122" t="str">
            <v xml:space="preserve">  Электрозащитное оборудование (заземлители)</v>
          </cell>
        </row>
        <row r="123">
          <cell r="B123" t="str">
            <v xml:space="preserve">  Шкафы управления</v>
          </cell>
        </row>
        <row r="124">
          <cell r="B124" t="str">
            <v>Системы оперативного тока</v>
          </cell>
        </row>
        <row r="125">
          <cell r="B125" t="str">
            <v xml:space="preserve">  Подзарядно-зарядные устройства для АБ и УУОТ</v>
          </cell>
        </row>
        <row r="126">
          <cell r="B126" t="str">
            <v>Стационарные аккумуляторы и аккумуляторы для УУОТ</v>
          </cell>
        </row>
        <row r="127">
          <cell r="B127" t="str">
            <v xml:space="preserve">  Панели собственных нужд и щиты постоян.тока</v>
          </cell>
        </row>
        <row r="128">
          <cell r="B128" t="str">
            <v xml:space="preserve">  Электродвигатели и генераторы</v>
          </cell>
        </row>
        <row r="129">
          <cell r="B129" t="str">
            <v>РЗА</v>
          </cell>
        </row>
        <row r="130">
          <cell r="B130" t="str">
            <v xml:space="preserve">  Устройства РЗА</v>
          </cell>
        </row>
        <row r="131">
          <cell r="B131" t="str">
            <v xml:space="preserve">  Комплектующие РЗА</v>
          </cell>
        </row>
        <row r="132">
          <cell r="B132" t="str">
            <v>Группа общепромышленного назначения</v>
          </cell>
        </row>
        <row r="133">
          <cell r="B133" t="str">
            <v xml:space="preserve">  Противопожарное оборудование</v>
          </cell>
        </row>
        <row r="134">
          <cell r="B134" t="str">
            <v xml:space="preserve">  Приборная продукция</v>
          </cell>
        </row>
        <row r="135">
          <cell r="B135" t="str">
            <v xml:space="preserve">  Средства малой механизации</v>
          </cell>
        </row>
        <row r="136">
          <cell r="B136" t="str">
            <v xml:space="preserve">  Авто и спецтехника</v>
          </cell>
        </row>
        <row r="137">
          <cell r="B137" t="str">
            <v xml:space="preserve">  Вычислит.и оргтехника, комплектующие и расх.мат</v>
          </cell>
        </row>
        <row r="138">
          <cell r="B138" t="str">
            <v xml:space="preserve">  Электро-, газосварочное оборудование</v>
          </cell>
        </row>
        <row r="139">
          <cell r="B139" t="str">
            <v xml:space="preserve">  Компрессорное оборудование</v>
          </cell>
        </row>
        <row r="140">
          <cell r="B140" t="str">
            <v>Инструмент металлообрабатывающий, электро-, пневмоинструмент</v>
          </cell>
        </row>
        <row r="141">
          <cell r="B141" t="str">
            <v xml:space="preserve">  Электроды, сварочная проволока</v>
          </cell>
        </row>
        <row r="142">
          <cell r="B142" t="str">
            <v xml:space="preserve">  Бытовая  техника</v>
          </cell>
        </row>
        <row r="143">
          <cell r="B143" t="str">
            <v xml:space="preserve">  Инвентарь, хозяйственные товары и бытовая химия</v>
          </cell>
        </row>
        <row r="144">
          <cell r="B144" t="str">
            <v xml:space="preserve">  Канцтовары</v>
          </cell>
        </row>
        <row r="145">
          <cell r="B145" t="str">
            <v>Костюмы, защищающие от воздействия электрической дуги</v>
          </cell>
        </row>
        <row r="146">
          <cell r="B146" t="str">
            <v xml:space="preserve">  Мебель</v>
          </cell>
        </row>
        <row r="147">
          <cell r="B147" t="str">
            <v xml:space="preserve">  Медицинские препараты</v>
          </cell>
        </row>
        <row r="148">
          <cell r="B148" t="str">
            <v xml:space="preserve">  Печатная продукция</v>
          </cell>
        </row>
        <row r="149">
          <cell r="B149" t="str">
            <v>Пускатели, контакторы, кнопки, путевые выключатели, тэны</v>
          </cell>
        </row>
        <row r="150">
          <cell r="B150" t="str">
            <v xml:space="preserve">  Предохранители ВН и НН</v>
          </cell>
        </row>
        <row r="151">
          <cell r="B151" t="str">
            <v>Спецодежда, спецобувь и средства индивидуальной защиты</v>
          </cell>
        </row>
        <row r="152">
          <cell r="B152" t="str">
            <v xml:space="preserve">  Стабилизаторы напряжения</v>
          </cell>
        </row>
        <row r="153">
          <cell r="B153" t="str">
            <v xml:space="preserve">  Стройматериалы</v>
          </cell>
        </row>
        <row r="154">
          <cell r="B154" t="str">
            <v>Химическая посуда, химические материалы и реактивы</v>
          </cell>
        </row>
        <row r="155">
          <cell r="B155" t="str">
            <v xml:space="preserve">  Шины и токопроводы</v>
          </cell>
        </row>
        <row r="156">
          <cell r="B156" t="str">
            <v xml:space="preserve">  Резинотехнические изделия</v>
          </cell>
        </row>
        <row r="157">
          <cell r="B157" t="str">
            <v xml:space="preserve">  Запорная арматура</v>
          </cell>
        </row>
        <row r="158">
          <cell r="B158" t="str">
            <v xml:space="preserve">  Запасные части к приборной продукции</v>
          </cell>
        </row>
        <row r="159">
          <cell r="B159" t="str">
            <v xml:space="preserve">  Запчасти к силовым  трансформаторам и реакторам</v>
          </cell>
        </row>
        <row r="160">
          <cell r="B160" t="str">
            <v xml:space="preserve">  Грузоподъёмные приспособления</v>
          </cell>
        </row>
        <row r="161">
          <cell r="B161" t="str">
            <v xml:space="preserve">  Печатные изделия (подписка)</v>
          </cell>
        </row>
        <row r="162">
          <cell r="B162" t="str">
            <v xml:space="preserve">  Бумага</v>
          </cell>
        </row>
        <row r="163">
          <cell r="B163" t="str">
            <v xml:space="preserve">  Электроизоляционные материалы</v>
          </cell>
        </row>
        <row r="164">
          <cell r="B164" t="str">
            <v xml:space="preserve">  Лакокрасочная продукция</v>
          </cell>
        </row>
        <row r="165">
          <cell r="B165" t="str">
            <v xml:space="preserve">  Электролаборатории (ЭТЛ, ППУ, ЛВИ, Себа)</v>
          </cell>
        </row>
        <row r="166">
          <cell r="B166" t="str">
            <v xml:space="preserve">  Телефонная и радиосвязь</v>
          </cell>
        </row>
        <row r="167">
          <cell r="B167" t="str">
            <v xml:space="preserve">  Насосное оборудование</v>
          </cell>
        </row>
        <row r="168">
          <cell r="B168" t="str">
            <v xml:space="preserve">  Оборудование для сбора и очистки масла</v>
          </cell>
        </row>
        <row r="169">
          <cell r="B169" t="str">
            <v xml:space="preserve">  Оборудование для термической обработки</v>
          </cell>
        </row>
        <row r="170">
          <cell r="B170" t="str">
            <v xml:space="preserve">  Медицинское оборудование</v>
          </cell>
        </row>
        <row r="171">
          <cell r="B171" t="str">
            <v xml:space="preserve">  Модульные здания</v>
          </cell>
        </row>
        <row r="172">
          <cell r="B172" t="str">
            <v xml:space="preserve">  Станочное оборудование</v>
          </cell>
        </row>
        <row r="173">
          <cell r="B173" t="str">
            <v xml:space="preserve">  Вентиляционное оборудование</v>
          </cell>
        </row>
        <row r="174">
          <cell r="B174" t="str">
            <v>Системы компенсации реактивной мощности</v>
          </cell>
        </row>
        <row r="175">
          <cell r="B175" t="str">
            <v xml:space="preserve">  БСК и конденсаторы УКРМ</v>
          </cell>
        </row>
      </sheetData>
      <sheetData sheetId="5">
        <row r="4">
          <cell r="A4">
            <v>1</v>
          </cell>
        </row>
        <row r="5">
          <cell r="A5">
            <v>2</v>
          </cell>
        </row>
        <row r="6">
          <cell r="A6" t="str">
            <v>2 it</v>
          </cell>
        </row>
        <row r="7">
          <cell r="A7">
            <v>3</v>
          </cell>
        </row>
        <row r="8">
          <cell r="A8" t="str">
            <v>3 it</v>
          </cell>
        </row>
        <row r="9">
          <cell r="A9">
            <v>5</v>
          </cell>
        </row>
        <row r="10">
          <cell r="A10">
            <v>6</v>
          </cell>
        </row>
        <row r="11">
          <cell r="A11">
            <v>7</v>
          </cell>
        </row>
        <row r="12">
          <cell r="A12">
            <v>8</v>
          </cell>
        </row>
        <row r="13">
          <cell r="A13" t="str">
            <v>8 it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Источник финансирования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1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2"/>
    </customSheetView>
  </customSheetView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BM49"/>
  <sheetViews>
    <sheetView tabSelected="1" view="pageBreakPreview" topLeftCell="A5" zoomScale="84" zoomScaleNormal="75" zoomScaleSheetLayoutView="84" workbookViewId="0">
      <selection activeCell="Y31" sqref="Y31"/>
    </sheetView>
  </sheetViews>
  <sheetFormatPr defaultRowHeight="12.75" outlineLevelCol="1"/>
  <cols>
    <col min="1" max="1" width="9.140625" style="30"/>
    <col min="2" max="2" width="10.140625" style="30" customWidth="1"/>
    <col min="3" max="3" width="11.5703125" style="30" customWidth="1"/>
    <col min="4" max="4" width="15.7109375" style="30" customWidth="1"/>
    <col min="5" max="5" width="22.7109375" style="30" customWidth="1"/>
    <col min="6" max="6" width="12.140625" style="30" hidden="1" customWidth="1" outlineLevel="1"/>
    <col min="7" max="7" width="12.28515625" style="30" hidden="1" customWidth="1" outlineLevel="1"/>
    <col min="8" max="8" width="9.140625" style="30" collapsed="1"/>
    <col min="9" max="9" width="31.5703125" style="30" customWidth="1"/>
    <col min="10" max="10" width="16" style="30" hidden="1" customWidth="1" outlineLevel="1"/>
    <col min="11" max="11" width="12.140625" style="30" hidden="1" customWidth="1" outlineLevel="1"/>
    <col min="12" max="12" width="15.28515625" style="30" customWidth="1" collapsed="1"/>
    <col min="13" max="13" width="15.28515625" style="30" customWidth="1"/>
    <col min="14" max="14" width="14" style="30" hidden="1" customWidth="1" outlineLevel="1"/>
    <col min="15" max="15" width="17" style="30" hidden="1" customWidth="1" outlineLevel="1"/>
    <col min="16" max="16" width="19.42578125" style="30" customWidth="1" collapsed="1"/>
    <col min="17" max="17" width="18" style="30" customWidth="1"/>
    <col min="18" max="18" width="13.7109375" style="30" hidden="1" customWidth="1" outlineLevel="1"/>
    <col min="19" max="19" width="19.7109375" style="30" hidden="1" customWidth="1" outlineLevel="1"/>
    <col min="20" max="20" width="8.140625" style="30" hidden="1" customWidth="1" outlineLevel="1"/>
    <col min="21" max="21" width="8.28515625" style="30" hidden="1" customWidth="1" outlineLevel="1"/>
    <col min="22" max="23" width="8.42578125" style="30" hidden="1" customWidth="1" outlineLevel="1"/>
    <col min="24" max="24" width="9.140625" style="30" hidden="1" customWidth="1" outlineLevel="1"/>
    <col min="25" max="25" width="16.85546875" style="30" customWidth="1" collapsed="1"/>
    <col min="26" max="26" width="18.7109375" style="30" customWidth="1"/>
    <col min="27" max="27" width="18.5703125" style="30" hidden="1" customWidth="1" outlineLevel="1"/>
    <col min="28" max="28" width="18" style="30" hidden="1" customWidth="1" outlineLevel="1"/>
    <col min="29" max="29" width="14.140625" style="30" customWidth="1" collapsed="1"/>
    <col min="30" max="30" width="15.42578125" style="30" customWidth="1"/>
    <col min="31" max="31" width="11.7109375" style="30" customWidth="1"/>
    <col min="32" max="32" width="17" style="30" customWidth="1"/>
    <col min="33" max="33" width="11.7109375" style="33" customWidth="1"/>
    <col min="34" max="34" width="12.5703125" style="33" customWidth="1"/>
    <col min="35" max="35" width="17.5703125" style="33" customWidth="1"/>
    <col min="36" max="36" width="11.7109375" style="33" customWidth="1"/>
    <col min="37" max="37" width="22.28515625" style="33" customWidth="1"/>
    <col min="38" max="38" width="12.42578125" style="33" hidden="1" customWidth="1" outlineLevel="1"/>
    <col min="39" max="39" width="12.5703125" style="33" hidden="1" customWidth="1" outlineLevel="1"/>
    <col min="40" max="40" width="12.42578125" style="33" hidden="1" customWidth="1" outlineLevel="1"/>
    <col min="41" max="41" width="14.42578125" style="33" hidden="1" customWidth="1" outlineLevel="1"/>
    <col min="42" max="43" width="15.140625" style="33" hidden="1" customWidth="1" outlineLevel="1"/>
    <col min="44" max="44" width="11.28515625" style="33" customWidth="1" collapsed="1"/>
    <col min="45" max="45" width="10.7109375" style="33" customWidth="1"/>
    <col min="46" max="46" width="10.85546875" style="33" customWidth="1"/>
    <col min="47" max="47" width="12.42578125" style="30" hidden="1" customWidth="1" outlineLevel="1"/>
    <col min="48" max="48" width="18.85546875" style="30" hidden="1" customWidth="1" outlineLevel="1"/>
    <col min="49" max="49" width="9.140625" style="30" customWidth="1" collapsed="1"/>
    <col min="50" max="50" width="9.85546875" style="30" hidden="1" customWidth="1" outlineLevel="1"/>
    <col min="51" max="59" width="9.140625" style="30" hidden="1" customWidth="1" outlineLevel="1"/>
    <col min="60" max="60" width="9.140625" style="30" customWidth="1" collapsed="1"/>
    <col min="61" max="61" width="20.42578125" style="30" hidden="1" customWidth="1" outlineLevel="1"/>
    <col min="62" max="62" width="9.140625" style="30" collapsed="1"/>
    <col min="63" max="16384" width="9.140625" style="30"/>
  </cols>
  <sheetData>
    <row r="1" spans="1:65" ht="15.75"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31"/>
      <c r="AH1" s="31"/>
      <c r="AI1" s="31"/>
      <c r="AJ1" s="31"/>
      <c r="AK1" s="31" t="s">
        <v>788</v>
      </c>
      <c r="AL1" s="31"/>
      <c r="AM1" s="31"/>
      <c r="AN1" s="31"/>
      <c r="AO1" s="31"/>
      <c r="AP1" s="31"/>
      <c r="AQ1" s="31"/>
      <c r="AR1" s="31"/>
      <c r="AS1" s="31"/>
      <c r="AT1" s="31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32"/>
    </row>
    <row r="2" spans="1:65" s="26" customFormat="1" ht="59.25" customHeight="1">
      <c r="A2" s="130" t="s">
        <v>787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</row>
    <row r="3" spans="1:65" ht="15.75" customHeight="1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spans="1:65" s="33" customFormat="1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</row>
    <row r="5" spans="1:65" s="33" customFormat="1" ht="36.75" customHeight="1">
      <c r="A5" s="108" t="s">
        <v>585</v>
      </c>
      <c r="B5" s="108" t="s">
        <v>18</v>
      </c>
      <c r="C5" s="108" t="s">
        <v>20</v>
      </c>
      <c r="D5" s="108"/>
      <c r="E5" s="108"/>
      <c r="F5" s="108" t="s">
        <v>40</v>
      </c>
      <c r="G5" s="108" t="s">
        <v>41</v>
      </c>
      <c r="H5" s="108" t="s">
        <v>21</v>
      </c>
      <c r="I5" s="108" t="s">
        <v>22</v>
      </c>
      <c r="J5" s="108" t="s">
        <v>45</v>
      </c>
      <c r="K5" s="108" t="s">
        <v>46</v>
      </c>
      <c r="L5" s="108" t="s">
        <v>55</v>
      </c>
      <c r="M5" s="123" t="s">
        <v>56</v>
      </c>
      <c r="N5" s="108" t="s">
        <v>57</v>
      </c>
      <c r="O5" s="108" t="s">
        <v>58</v>
      </c>
      <c r="P5" s="108" t="s">
        <v>381</v>
      </c>
      <c r="Q5" s="108"/>
      <c r="R5" s="108" t="s">
        <v>49</v>
      </c>
      <c r="S5" s="108"/>
      <c r="T5" s="108"/>
      <c r="U5" s="108"/>
      <c r="V5" s="108"/>
      <c r="W5" s="108"/>
      <c r="X5" s="108"/>
      <c r="Y5" s="108"/>
      <c r="Z5" s="108"/>
      <c r="AA5" s="109" t="s">
        <v>384</v>
      </c>
      <c r="AB5" s="109"/>
      <c r="AC5" s="108" t="s">
        <v>47</v>
      </c>
      <c r="AD5" s="108" t="s">
        <v>0</v>
      </c>
      <c r="AE5" s="108"/>
      <c r="AF5" s="108"/>
      <c r="AG5" s="108"/>
      <c r="AH5" s="108"/>
      <c r="AI5" s="108" t="s">
        <v>48</v>
      </c>
      <c r="AJ5" s="108"/>
      <c r="AK5" s="108" t="s">
        <v>39</v>
      </c>
      <c r="AL5" s="108"/>
      <c r="AM5" s="108"/>
      <c r="AN5" s="108"/>
      <c r="AO5" s="108"/>
      <c r="AP5" s="108"/>
      <c r="AQ5" s="108"/>
      <c r="AR5" s="108"/>
      <c r="AS5" s="108"/>
      <c r="AT5" s="108"/>
      <c r="AU5" s="108" t="s">
        <v>19</v>
      </c>
      <c r="AV5" s="108" t="s">
        <v>59</v>
      </c>
      <c r="AW5" s="108" t="s">
        <v>60</v>
      </c>
      <c r="AX5" s="108" t="s">
        <v>61</v>
      </c>
      <c r="AY5" s="111" t="s">
        <v>62</v>
      </c>
      <c r="AZ5" s="112"/>
      <c r="BA5" s="112"/>
      <c r="BB5" s="112"/>
      <c r="BC5" s="112"/>
      <c r="BD5" s="112"/>
      <c r="BE5" s="112"/>
      <c r="BF5" s="112"/>
      <c r="BG5" s="112"/>
      <c r="BH5" s="113"/>
      <c r="BI5" s="123" t="s">
        <v>52</v>
      </c>
    </row>
    <row r="6" spans="1:65" s="33" customFormat="1" ht="81.75" customHeight="1">
      <c r="A6" s="108"/>
      <c r="B6" s="108"/>
      <c r="C6" s="108" t="s">
        <v>63</v>
      </c>
      <c r="D6" s="108" t="s">
        <v>64</v>
      </c>
      <c r="E6" s="108" t="s">
        <v>65</v>
      </c>
      <c r="F6" s="108"/>
      <c r="G6" s="108"/>
      <c r="H6" s="108"/>
      <c r="I6" s="108"/>
      <c r="J6" s="108"/>
      <c r="K6" s="108"/>
      <c r="L6" s="108"/>
      <c r="M6" s="124"/>
      <c r="N6" s="108"/>
      <c r="O6" s="108"/>
      <c r="P6" s="108"/>
      <c r="Q6" s="108"/>
      <c r="R6" s="108" t="s">
        <v>382</v>
      </c>
      <c r="S6" s="108" t="s">
        <v>23</v>
      </c>
      <c r="T6" s="108"/>
      <c r="U6" s="108"/>
      <c r="V6" s="108"/>
      <c r="W6" s="108"/>
      <c r="X6" s="108" t="s">
        <v>24</v>
      </c>
      <c r="Y6" s="109" t="s">
        <v>383</v>
      </c>
      <c r="Z6" s="109"/>
      <c r="AA6" s="109"/>
      <c r="AB6" s="109"/>
      <c r="AC6" s="108"/>
      <c r="AD6" s="108" t="s">
        <v>66</v>
      </c>
      <c r="AE6" s="108" t="s">
        <v>67</v>
      </c>
      <c r="AF6" s="108" t="s">
        <v>53</v>
      </c>
      <c r="AG6" s="126" t="s">
        <v>54</v>
      </c>
      <c r="AH6" s="126" t="s">
        <v>31</v>
      </c>
      <c r="AI6" s="108" t="s">
        <v>33</v>
      </c>
      <c r="AJ6" s="108" t="s">
        <v>387</v>
      </c>
      <c r="AK6" s="108" t="s">
        <v>37</v>
      </c>
      <c r="AL6" s="108" t="s">
        <v>38</v>
      </c>
      <c r="AM6" s="108" t="s">
        <v>25</v>
      </c>
      <c r="AN6" s="108"/>
      <c r="AO6" s="108" t="s">
        <v>43</v>
      </c>
      <c r="AP6" s="108" t="s">
        <v>34</v>
      </c>
      <c r="AQ6" s="108"/>
      <c r="AR6" s="109" t="s">
        <v>32</v>
      </c>
      <c r="AS6" s="108" t="s">
        <v>29</v>
      </c>
      <c r="AT6" s="110" t="s">
        <v>30</v>
      </c>
      <c r="AU6" s="108"/>
      <c r="AV6" s="108"/>
      <c r="AW6" s="108"/>
      <c r="AX6" s="108"/>
      <c r="AY6" s="114" t="s">
        <v>68</v>
      </c>
      <c r="AZ6" s="114" t="s">
        <v>69</v>
      </c>
      <c r="BA6" s="114" t="s">
        <v>70</v>
      </c>
      <c r="BB6" s="116" t="s">
        <v>71</v>
      </c>
      <c r="BC6" s="116" t="s">
        <v>72</v>
      </c>
      <c r="BD6" s="118" t="s">
        <v>73</v>
      </c>
      <c r="BE6" s="120" t="s">
        <v>74</v>
      </c>
      <c r="BF6" s="121"/>
      <c r="BG6" s="122"/>
      <c r="BH6" s="114" t="s">
        <v>75</v>
      </c>
      <c r="BI6" s="124"/>
    </row>
    <row r="7" spans="1:65" s="33" customFormat="1" ht="126.75" customHeight="1">
      <c r="A7" s="10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25"/>
      <c r="N7" s="108"/>
      <c r="O7" s="108"/>
      <c r="P7" s="35" t="s">
        <v>50</v>
      </c>
      <c r="Q7" s="35" t="s">
        <v>51</v>
      </c>
      <c r="R7" s="108"/>
      <c r="S7" s="35" t="s">
        <v>385</v>
      </c>
      <c r="T7" s="35" t="s">
        <v>26</v>
      </c>
      <c r="U7" s="35" t="s">
        <v>27</v>
      </c>
      <c r="V7" s="35" t="s">
        <v>28</v>
      </c>
      <c r="W7" s="35" t="s">
        <v>44</v>
      </c>
      <c r="X7" s="108"/>
      <c r="Y7" s="35" t="s">
        <v>50</v>
      </c>
      <c r="Z7" s="35" t="s">
        <v>51</v>
      </c>
      <c r="AA7" s="35" t="s">
        <v>50</v>
      </c>
      <c r="AB7" s="35" t="s">
        <v>51</v>
      </c>
      <c r="AC7" s="108"/>
      <c r="AD7" s="108"/>
      <c r="AE7" s="108"/>
      <c r="AF7" s="108"/>
      <c r="AG7" s="126"/>
      <c r="AH7" s="126"/>
      <c r="AI7" s="108"/>
      <c r="AJ7" s="108"/>
      <c r="AK7" s="108"/>
      <c r="AL7" s="108"/>
      <c r="AM7" s="35" t="s">
        <v>42</v>
      </c>
      <c r="AN7" s="35" t="s">
        <v>36</v>
      </c>
      <c r="AO7" s="108"/>
      <c r="AP7" s="35" t="s">
        <v>35</v>
      </c>
      <c r="AQ7" s="35" t="s">
        <v>36</v>
      </c>
      <c r="AR7" s="109"/>
      <c r="AS7" s="108"/>
      <c r="AT7" s="110"/>
      <c r="AU7" s="108"/>
      <c r="AV7" s="108"/>
      <c r="AW7" s="108"/>
      <c r="AX7" s="108"/>
      <c r="AY7" s="115"/>
      <c r="AZ7" s="115"/>
      <c r="BA7" s="115"/>
      <c r="BB7" s="117"/>
      <c r="BC7" s="117"/>
      <c r="BD7" s="119"/>
      <c r="BE7" s="3" t="s">
        <v>76</v>
      </c>
      <c r="BF7" s="4" t="s">
        <v>77</v>
      </c>
      <c r="BG7" s="4" t="s">
        <v>78</v>
      </c>
      <c r="BH7" s="115"/>
      <c r="BI7" s="125"/>
    </row>
    <row r="8" spans="1:65" s="33" customFormat="1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I8" s="2">
        <v>9</v>
      </c>
      <c r="J8" s="2">
        <v>10</v>
      </c>
      <c r="K8" s="2">
        <v>11</v>
      </c>
      <c r="L8" s="2">
        <v>12</v>
      </c>
      <c r="M8" s="2">
        <v>13</v>
      </c>
      <c r="N8" s="2">
        <v>14</v>
      </c>
      <c r="O8" s="2">
        <v>15</v>
      </c>
      <c r="P8" s="2">
        <v>16</v>
      </c>
      <c r="Q8" s="2">
        <v>17</v>
      </c>
      <c r="R8" s="2">
        <v>18</v>
      </c>
      <c r="S8" s="2">
        <v>19</v>
      </c>
      <c r="T8" s="2">
        <v>20</v>
      </c>
      <c r="U8" s="2">
        <v>21</v>
      </c>
      <c r="V8" s="2">
        <v>22</v>
      </c>
      <c r="W8" s="2">
        <v>23</v>
      </c>
      <c r="X8" s="2">
        <v>24</v>
      </c>
      <c r="Y8" s="2">
        <v>25</v>
      </c>
      <c r="Z8" s="2">
        <v>26</v>
      </c>
      <c r="AA8" s="2">
        <v>27</v>
      </c>
      <c r="AB8" s="2">
        <v>28</v>
      </c>
      <c r="AC8" s="2">
        <v>29</v>
      </c>
      <c r="AD8" s="2">
        <v>30</v>
      </c>
      <c r="AE8" s="2">
        <v>31</v>
      </c>
      <c r="AF8" s="2">
        <v>32</v>
      </c>
      <c r="AG8" s="2">
        <v>33</v>
      </c>
      <c r="AH8" s="2">
        <v>34</v>
      </c>
      <c r="AI8" s="2">
        <v>35</v>
      </c>
      <c r="AJ8" s="2">
        <v>36</v>
      </c>
      <c r="AK8" s="2">
        <v>37</v>
      </c>
      <c r="AL8" s="2">
        <v>38</v>
      </c>
      <c r="AM8" s="2">
        <v>39</v>
      </c>
      <c r="AN8" s="2">
        <v>40</v>
      </c>
      <c r="AO8" s="2">
        <v>41</v>
      </c>
      <c r="AP8" s="2">
        <v>42</v>
      </c>
      <c r="AQ8" s="2">
        <v>43</v>
      </c>
      <c r="AR8" s="2">
        <v>44</v>
      </c>
      <c r="AS8" s="2">
        <v>45</v>
      </c>
      <c r="AT8" s="2">
        <v>46</v>
      </c>
      <c r="AU8" s="2">
        <v>47</v>
      </c>
      <c r="AV8" s="2">
        <v>48</v>
      </c>
      <c r="AW8" s="2">
        <v>49</v>
      </c>
      <c r="AX8" s="2">
        <v>50</v>
      </c>
      <c r="AY8" s="2">
        <v>51</v>
      </c>
      <c r="AZ8" s="2">
        <v>52</v>
      </c>
      <c r="BA8" s="2">
        <v>53</v>
      </c>
      <c r="BB8" s="2">
        <v>54</v>
      </c>
      <c r="BC8" s="2">
        <v>55</v>
      </c>
      <c r="BD8" s="2">
        <v>56</v>
      </c>
      <c r="BE8" s="2">
        <v>57</v>
      </c>
      <c r="BF8" s="2">
        <v>58</v>
      </c>
      <c r="BG8" s="2">
        <v>59</v>
      </c>
      <c r="BH8" s="2">
        <v>62</v>
      </c>
      <c r="BI8" s="2">
        <v>63</v>
      </c>
      <c r="BJ8" s="2">
        <v>63</v>
      </c>
      <c r="BK8" s="2">
        <v>63</v>
      </c>
    </row>
    <row r="9" spans="1:65" s="68" customFormat="1" ht="21.75" hidden="1" customHeight="1">
      <c r="A9" s="129" t="s">
        <v>630</v>
      </c>
      <c r="B9" s="129"/>
      <c r="C9" s="129"/>
      <c r="D9" s="129"/>
      <c r="E9" s="129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3"/>
      <c r="AE9" s="63"/>
      <c r="AF9" s="64"/>
      <c r="AG9" s="65"/>
      <c r="AH9" s="66"/>
      <c r="AI9" s="63"/>
      <c r="AJ9" s="63"/>
      <c r="AK9" s="63"/>
      <c r="AL9" s="67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</row>
    <row r="10" spans="1:65" s="51" customFormat="1" ht="18.75" hidden="1" customHeight="1">
      <c r="A10" s="128" t="s">
        <v>631</v>
      </c>
      <c r="B10" s="128"/>
      <c r="C10" s="128"/>
      <c r="D10" s="128"/>
      <c r="E10" s="128"/>
      <c r="F10" s="52"/>
      <c r="G10" s="52"/>
      <c r="H10" s="52"/>
      <c r="I10" s="53"/>
      <c r="J10" s="54"/>
      <c r="K10" s="54"/>
      <c r="L10" s="55"/>
      <c r="M10" s="55"/>
      <c r="N10" s="56"/>
      <c r="O10" s="56"/>
      <c r="P10" s="29">
        <v>0</v>
      </c>
      <c r="Q10" s="29">
        <v>0</v>
      </c>
      <c r="R10" s="56"/>
      <c r="S10" s="56"/>
      <c r="T10" s="56"/>
      <c r="U10" s="57"/>
      <c r="V10" s="21"/>
      <c r="W10" s="21"/>
      <c r="X10" s="21"/>
      <c r="Y10" s="29">
        <v>0</v>
      </c>
      <c r="Z10" s="29">
        <v>0</v>
      </c>
      <c r="AA10" s="29">
        <v>0</v>
      </c>
      <c r="AB10" s="29">
        <v>0</v>
      </c>
      <c r="AC10" s="58"/>
      <c r="AD10" s="21"/>
      <c r="AE10" s="21"/>
      <c r="AF10" s="50"/>
      <c r="AG10" s="59"/>
      <c r="AH10" s="60"/>
      <c r="AI10" s="56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</row>
    <row r="11" spans="1:65" s="68" customFormat="1" ht="23.25" hidden="1" customHeight="1">
      <c r="A11" s="127" t="s">
        <v>632</v>
      </c>
      <c r="B11" s="127"/>
      <c r="C11" s="127"/>
      <c r="D11" s="127"/>
      <c r="E11" s="127"/>
      <c r="F11" s="62"/>
      <c r="G11" s="62"/>
      <c r="H11" s="62"/>
      <c r="I11" s="62"/>
      <c r="J11" s="62"/>
      <c r="K11" s="62"/>
      <c r="L11" s="69"/>
      <c r="M11" s="69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3"/>
      <c r="AE11" s="63"/>
      <c r="AF11" s="64"/>
      <c r="AG11" s="70"/>
      <c r="AH11" s="71"/>
      <c r="AI11" s="72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</row>
    <row r="12" spans="1:65" s="51" customFormat="1" ht="29.25" hidden="1" customHeight="1">
      <c r="A12" s="128" t="s">
        <v>633</v>
      </c>
      <c r="B12" s="128"/>
      <c r="C12" s="128"/>
      <c r="D12" s="128"/>
      <c r="E12" s="128"/>
      <c r="F12" s="52"/>
      <c r="G12" s="52"/>
      <c r="H12" s="52"/>
      <c r="I12" s="53"/>
      <c r="J12" s="54"/>
      <c r="K12" s="54"/>
      <c r="L12" s="54"/>
      <c r="M12" s="54"/>
      <c r="N12" s="61"/>
      <c r="O12" s="61"/>
      <c r="P12" s="29">
        <v>0</v>
      </c>
      <c r="Q12" s="29">
        <v>0</v>
      </c>
      <c r="R12" s="61"/>
      <c r="S12" s="61"/>
      <c r="T12" s="61"/>
      <c r="U12" s="57"/>
      <c r="V12" s="21"/>
      <c r="W12" s="21"/>
      <c r="X12" s="21"/>
      <c r="Y12" s="29">
        <v>0</v>
      </c>
      <c r="Z12" s="29">
        <v>0</v>
      </c>
      <c r="AA12" s="29">
        <v>0</v>
      </c>
      <c r="AB12" s="29">
        <v>0</v>
      </c>
      <c r="AC12" s="58"/>
      <c r="AD12" s="21"/>
      <c r="AE12" s="21"/>
      <c r="AF12" s="21"/>
      <c r="AG12" s="59"/>
      <c r="AH12" s="60"/>
      <c r="AI12" s="56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</row>
    <row r="13" spans="1:65" s="68" customFormat="1" ht="21" hidden="1" customHeight="1">
      <c r="A13" s="129" t="s">
        <v>634</v>
      </c>
      <c r="B13" s="129"/>
      <c r="C13" s="129"/>
      <c r="D13" s="129"/>
      <c r="E13" s="129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3"/>
      <c r="Q13" s="63"/>
      <c r="R13" s="62"/>
      <c r="S13" s="62"/>
      <c r="T13" s="62"/>
      <c r="U13" s="62"/>
      <c r="V13" s="62"/>
      <c r="W13" s="62"/>
      <c r="X13" s="62"/>
      <c r="Y13" s="63"/>
      <c r="Z13" s="63"/>
      <c r="AA13" s="63"/>
      <c r="AB13" s="63"/>
      <c r="AC13" s="62"/>
      <c r="AD13" s="62"/>
      <c r="AE13" s="63"/>
      <c r="AF13" s="72"/>
      <c r="AG13" s="70"/>
      <c r="AH13" s="71"/>
      <c r="AI13" s="72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</row>
    <row r="14" spans="1:65" ht="114.75" hidden="1" customHeight="1">
      <c r="A14" s="22">
        <v>3</v>
      </c>
      <c r="B14" s="7" t="s">
        <v>800</v>
      </c>
      <c r="C14" s="6" t="s">
        <v>379</v>
      </c>
      <c r="D14" s="22" t="s">
        <v>111</v>
      </c>
      <c r="E14" s="22" t="s">
        <v>87</v>
      </c>
      <c r="F14" s="24" t="s">
        <v>671</v>
      </c>
      <c r="G14" s="24" t="s">
        <v>672</v>
      </c>
      <c r="H14" s="23" t="s">
        <v>586</v>
      </c>
      <c r="I14" s="7" t="s">
        <v>664</v>
      </c>
      <c r="J14" s="22" t="s">
        <v>108</v>
      </c>
      <c r="K14" s="22" t="s">
        <v>178</v>
      </c>
      <c r="L14" s="22" t="s">
        <v>144</v>
      </c>
      <c r="M14" s="7" t="s">
        <v>673</v>
      </c>
      <c r="N14" s="7" t="s">
        <v>605</v>
      </c>
      <c r="O14" s="7" t="s">
        <v>674</v>
      </c>
      <c r="P14" s="27">
        <v>2915491.8</v>
      </c>
      <c r="Q14" s="29">
        <v>3440280.32</v>
      </c>
      <c r="R14" s="29">
        <v>2571049.2400000002</v>
      </c>
      <c r="S14" s="20" t="s">
        <v>675</v>
      </c>
      <c r="T14" s="20">
        <v>1.0840000000000001</v>
      </c>
      <c r="U14" s="20">
        <v>1.0509999999999999</v>
      </c>
      <c r="V14" s="20">
        <v>1.0669999999999999</v>
      </c>
      <c r="W14" s="20">
        <v>1.0529999999999999</v>
      </c>
      <c r="X14" s="20">
        <v>0.9</v>
      </c>
      <c r="Y14" s="36">
        <v>2961949.79</v>
      </c>
      <c r="Z14" s="36">
        <v>3495100.75</v>
      </c>
      <c r="AA14" s="27">
        <v>2915491.8</v>
      </c>
      <c r="AB14" s="27">
        <v>3440280.32</v>
      </c>
      <c r="AC14" s="22" t="s">
        <v>116</v>
      </c>
      <c r="AD14" s="22" t="s">
        <v>111</v>
      </c>
      <c r="AE14" s="22" t="s">
        <v>105</v>
      </c>
      <c r="AF14" s="22" t="s">
        <v>89</v>
      </c>
      <c r="AG14" s="25">
        <v>41821</v>
      </c>
      <c r="AH14" s="25">
        <v>41865</v>
      </c>
      <c r="AI14" s="20"/>
      <c r="AJ14" s="20"/>
      <c r="AK14" s="7" t="s">
        <v>664</v>
      </c>
      <c r="AL14" s="21" t="s">
        <v>380</v>
      </c>
      <c r="AM14" s="20" t="s">
        <v>676</v>
      </c>
      <c r="AN14" s="20" t="s">
        <v>677</v>
      </c>
      <c r="AO14" s="20">
        <v>1</v>
      </c>
      <c r="AP14" s="20" t="s">
        <v>678</v>
      </c>
      <c r="AQ14" s="20" t="s">
        <v>679</v>
      </c>
      <c r="AR14" s="25">
        <v>41896</v>
      </c>
      <c r="AS14" s="25">
        <v>41913</v>
      </c>
      <c r="AT14" s="25">
        <v>42004</v>
      </c>
      <c r="AU14" s="7">
        <v>2014</v>
      </c>
      <c r="AV14" s="7"/>
      <c r="AW14" s="22" t="s">
        <v>98</v>
      </c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22" t="s">
        <v>98</v>
      </c>
      <c r="BI14" s="28"/>
      <c r="BJ14" s="49"/>
      <c r="BK14" s="49"/>
    </row>
    <row r="15" spans="1:65" ht="114.75" hidden="1" customHeight="1">
      <c r="A15" s="22">
        <v>3</v>
      </c>
      <c r="B15" s="7" t="s">
        <v>801</v>
      </c>
      <c r="C15" s="6" t="s">
        <v>379</v>
      </c>
      <c r="D15" s="22" t="s">
        <v>531</v>
      </c>
      <c r="E15" s="22" t="s">
        <v>87</v>
      </c>
      <c r="F15" s="24" t="s">
        <v>680</v>
      </c>
      <c r="G15" s="24">
        <v>4521010</v>
      </c>
      <c r="H15" s="23">
        <v>1</v>
      </c>
      <c r="I15" s="7" t="s">
        <v>666</v>
      </c>
      <c r="J15" s="22" t="s">
        <v>186</v>
      </c>
      <c r="K15" s="22" t="s">
        <v>178</v>
      </c>
      <c r="L15" s="22" t="s">
        <v>144</v>
      </c>
      <c r="M15" s="7" t="s">
        <v>600</v>
      </c>
      <c r="N15" s="7" t="s">
        <v>596</v>
      </c>
      <c r="O15" s="7" t="s">
        <v>681</v>
      </c>
      <c r="P15" s="27">
        <v>2934455.35</v>
      </c>
      <c r="Q15" s="29">
        <v>3462657.31</v>
      </c>
      <c r="R15" s="29">
        <v>2578560.31</v>
      </c>
      <c r="S15" s="20" t="s">
        <v>598</v>
      </c>
      <c r="T15" s="20">
        <v>1.0840000000000001</v>
      </c>
      <c r="U15" s="20">
        <v>1.0509999999999999</v>
      </c>
      <c r="V15" s="20">
        <v>1.0669999999999999</v>
      </c>
      <c r="W15" s="20">
        <v>1.056</v>
      </c>
      <c r="X15" s="20">
        <v>0.9</v>
      </c>
      <c r="Y15" s="36">
        <v>2979066.0955974171</v>
      </c>
      <c r="Z15" s="36">
        <v>3515297.992804952</v>
      </c>
      <c r="AA15" s="27">
        <v>2934455.35</v>
      </c>
      <c r="AB15" s="27">
        <v>3462657.31</v>
      </c>
      <c r="AC15" s="22" t="s">
        <v>116</v>
      </c>
      <c r="AD15" s="22" t="s">
        <v>117</v>
      </c>
      <c r="AE15" s="22" t="s">
        <v>105</v>
      </c>
      <c r="AF15" s="22" t="s">
        <v>89</v>
      </c>
      <c r="AG15" s="25">
        <v>41821</v>
      </c>
      <c r="AH15" s="25">
        <v>41872</v>
      </c>
      <c r="AI15" s="20" t="s">
        <v>604</v>
      </c>
      <c r="AJ15" s="20" t="s">
        <v>604</v>
      </c>
      <c r="AK15" s="7" t="s">
        <v>666</v>
      </c>
      <c r="AL15" s="21" t="s">
        <v>380</v>
      </c>
      <c r="AM15" s="20">
        <v>642</v>
      </c>
      <c r="AN15" s="20" t="s">
        <v>611</v>
      </c>
      <c r="AO15" s="20" t="s">
        <v>612</v>
      </c>
      <c r="AP15" s="20">
        <v>71118000000</v>
      </c>
      <c r="AQ15" s="20" t="s">
        <v>682</v>
      </c>
      <c r="AR15" s="25">
        <v>41890</v>
      </c>
      <c r="AS15" s="25">
        <v>41890</v>
      </c>
      <c r="AT15" s="25">
        <v>41973</v>
      </c>
      <c r="AU15" s="7">
        <v>2014</v>
      </c>
      <c r="AV15" s="7"/>
      <c r="AW15" s="22" t="s">
        <v>98</v>
      </c>
      <c r="AX15" s="7" t="s">
        <v>604</v>
      </c>
      <c r="AY15" s="7" t="s">
        <v>604</v>
      </c>
      <c r="AZ15" s="7" t="s">
        <v>604</v>
      </c>
      <c r="BA15" s="7" t="s">
        <v>604</v>
      </c>
      <c r="BB15" s="7" t="s">
        <v>604</v>
      </c>
      <c r="BC15" s="7" t="s">
        <v>604</v>
      </c>
      <c r="BD15" s="7" t="s">
        <v>604</v>
      </c>
      <c r="BE15" s="7" t="s">
        <v>604</v>
      </c>
      <c r="BF15" s="7" t="s">
        <v>604</v>
      </c>
      <c r="BG15" s="7" t="s">
        <v>604</v>
      </c>
      <c r="BH15" s="22" t="s">
        <v>98</v>
      </c>
      <c r="BI15" s="28" t="s">
        <v>604</v>
      </c>
      <c r="BJ15" s="49"/>
      <c r="BK15" s="49"/>
      <c r="BL15" s="30">
        <v>51</v>
      </c>
      <c r="BM15" s="30">
        <v>18</v>
      </c>
    </row>
    <row r="16" spans="1:65" ht="114.75" hidden="1" customHeight="1">
      <c r="A16" s="22">
        <v>3</v>
      </c>
      <c r="B16" s="7" t="s">
        <v>802</v>
      </c>
      <c r="C16" s="6" t="s">
        <v>379</v>
      </c>
      <c r="D16" s="22" t="s">
        <v>531</v>
      </c>
      <c r="E16" s="22" t="s">
        <v>87</v>
      </c>
      <c r="F16" s="24" t="s">
        <v>683</v>
      </c>
      <c r="G16" s="24" t="s">
        <v>684</v>
      </c>
      <c r="H16" s="23">
        <v>1</v>
      </c>
      <c r="I16" s="7" t="s">
        <v>685</v>
      </c>
      <c r="J16" s="22" t="s">
        <v>114</v>
      </c>
      <c r="K16" s="22" t="s">
        <v>174</v>
      </c>
      <c r="L16" s="22" t="s">
        <v>154</v>
      </c>
      <c r="M16" s="7" t="s">
        <v>600</v>
      </c>
      <c r="N16" s="7" t="s">
        <v>596</v>
      </c>
      <c r="O16" s="7" t="s">
        <v>686</v>
      </c>
      <c r="P16" s="27">
        <v>3008883</v>
      </c>
      <c r="Q16" s="29">
        <v>3550481.94</v>
      </c>
      <c r="R16" s="29">
        <v>2654694.0151698082</v>
      </c>
      <c r="S16" s="20" t="s">
        <v>598</v>
      </c>
      <c r="T16" s="20">
        <v>1.0840000000000001</v>
      </c>
      <c r="U16" s="20">
        <v>1.0509999999999999</v>
      </c>
      <c r="V16" s="20">
        <v>1.0669999999999999</v>
      </c>
      <c r="W16" s="20">
        <v>1.056</v>
      </c>
      <c r="X16" s="20">
        <v>0.9</v>
      </c>
      <c r="Y16" s="36">
        <v>3067025</v>
      </c>
      <c r="Z16" s="36">
        <v>3619089.5</v>
      </c>
      <c r="AA16" s="27">
        <v>3008883</v>
      </c>
      <c r="AB16" s="27">
        <v>3550481.94</v>
      </c>
      <c r="AC16" s="22" t="s">
        <v>116</v>
      </c>
      <c r="AD16" s="22" t="s">
        <v>117</v>
      </c>
      <c r="AE16" s="22" t="s">
        <v>105</v>
      </c>
      <c r="AF16" s="22" t="s">
        <v>89</v>
      </c>
      <c r="AG16" s="25">
        <v>41841</v>
      </c>
      <c r="AH16" s="25">
        <v>41862</v>
      </c>
      <c r="AI16" s="20" t="s">
        <v>594</v>
      </c>
      <c r="AJ16" s="20" t="s">
        <v>594</v>
      </c>
      <c r="AK16" s="7" t="s">
        <v>685</v>
      </c>
      <c r="AL16" s="21" t="s">
        <v>380</v>
      </c>
      <c r="AM16" s="20" t="s">
        <v>687</v>
      </c>
      <c r="AN16" s="20" t="s">
        <v>601</v>
      </c>
      <c r="AO16" s="20">
        <v>1</v>
      </c>
      <c r="AP16" s="20" t="s">
        <v>688</v>
      </c>
      <c r="AQ16" s="20" t="s">
        <v>626</v>
      </c>
      <c r="AR16" s="25">
        <v>41882</v>
      </c>
      <c r="AS16" s="25">
        <v>41913</v>
      </c>
      <c r="AT16" s="25">
        <v>41973</v>
      </c>
      <c r="AU16" s="7">
        <v>2014</v>
      </c>
      <c r="AV16" s="7" t="s">
        <v>594</v>
      </c>
      <c r="AW16" s="22" t="s">
        <v>98</v>
      </c>
      <c r="AX16" s="7" t="s">
        <v>594</v>
      </c>
      <c r="AY16" s="7" t="s">
        <v>594</v>
      </c>
      <c r="AZ16" s="7" t="s">
        <v>594</v>
      </c>
      <c r="BA16" s="7" t="s">
        <v>594</v>
      </c>
      <c r="BB16" s="7" t="s">
        <v>594</v>
      </c>
      <c r="BC16" s="7" t="s">
        <v>594</v>
      </c>
      <c r="BD16" s="7" t="s">
        <v>594</v>
      </c>
      <c r="BE16" s="7" t="s">
        <v>594</v>
      </c>
      <c r="BF16" s="7" t="s">
        <v>594</v>
      </c>
      <c r="BG16" s="7" t="s">
        <v>594</v>
      </c>
      <c r="BH16" s="22" t="s">
        <v>98</v>
      </c>
      <c r="BI16" s="28"/>
      <c r="BJ16" s="49"/>
      <c r="BK16" s="49"/>
      <c r="BL16" s="30">
        <v>21</v>
      </c>
      <c r="BM16" s="30">
        <v>20</v>
      </c>
    </row>
    <row r="17" spans="1:65" ht="114.75" hidden="1" customHeight="1">
      <c r="A17" s="22">
        <v>3</v>
      </c>
      <c r="B17" s="7" t="s">
        <v>803</v>
      </c>
      <c r="C17" s="6" t="s">
        <v>379</v>
      </c>
      <c r="D17" s="22" t="s">
        <v>535</v>
      </c>
      <c r="E17" s="22" t="s">
        <v>87</v>
      </c>
      <c r="F17" s="24" t="s">
        <v>689</v>
      </c>
      <c r="G17" s="24">
        <v>5150710</v>
      </c>
      <c r="H17" s="23" t="s">
        <v>586</v>
      </c>
      <c r="I17" s="7" t="s">
        <v>663</v>
      </c>
      <c r="J17" s="22" t="s">
        <v>172</v>
      </c>
      <c r="K17" s="22" t="s">
        <v>143</v>
      </c>
      <c r="L17" s="22" t="s">
        <v>144</v>
      </c>
      <c r="M17" s="7" t="s">
        <v>627</v>
      </c>
      <c r="N17" s="7" t="s">
        <v>609</v>
      </c>
      <c r="O17" s="7" t="s">
        <v>690</v>
      </c>
      <c r="P17" s="27">
        <v>1025944</v>
      </c>
      <c r="Q17" s="29">
        <v>1210613.92</v>
      </c>
      <c r="R17" s="29">
        <v>964387.36</v>
      </c>
      <c r="S17" s="20" t="s">
        <v>590</v>
      </c>
      <c r="T17" s="20">
        <v>1.0840000000000001</v>
      </c>
      <c r="U17" s="20">
        <v>1.0509999999999999</v>
      </c>
      <c r="V17" s="20">
        <v>1.0669999999999999</v>
      </c>
      <c r="W17" s="20">
        <v>1.056</v>
      </c>
      <c r="X17" s="20">
        <v>0.9</v>
      </c>
      <c r="Y17" s="36">
        <v>1114177.43</v>
      </c>
      <c r="Z17" s="36">
        <v>1314729.3600000001</v>
      </c>
      <c r="AA17" s="27">
        <v>1025944</v>
      </c>
      <c r="AB17" s="27">
        <v>1210613.92</v>
      </c>
      <c r="AC17" s="22" t="s">
        <v>116</v>
      </c>
      <c r="AD17" s="22" t="s">
        <v>136</v>
      </c>
      <c r="AE17" s="22" t="s">
        <v>105</v>
      </c>
      <c r="AF17" s="22" t="s">
        <v>89</v>
      </c>
      <c r="AG17" s="25">
        <v>41827</v>
      </c>
      <c r="AH17" s="25">
        <v>41871</v>
      </c>
      <c r="AI17" s="20"/>
      <c r="AJ17" s="20"/>
      <c r="AK17" s="7" t="s">
        <v>663</v>
      </c>
      <c r="AL17" s="21" t="s">
        <v>380</v>
      </c>
      <c r="AM17" s="20">
        <v>796</v>
      </c>
      <c r="AN17" s="20" t="s">
        <v>691</v>
      </c>
      <c r="AO17" s="20">
        <v>130</v>
      </c>
      <c r="AP17" s="20">
        <v>71176000000</v>
      </c>
      <c r="AQ17" s="20" t="s">
        <v>692</v>
      </c>
      <c r="AR17" s="25">
        <v>41886</v>
      </c>
      <c r="AS17" s="25">
        <v>41886</v>
      </c>
      <c r="AT17" s="25">
        <v>41922</v>
      </c>
      <c r="AU17" s="7">
        <v>2014</v>
      </c>
      <c r="AV17" s="7"/>
      <c r="AW17" s="22" t="s">
        <v>98</v>
      </c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22" t="s">
        <v>98</v>
      </c>
      <c r="BI17" s="28"/>
      <c r="BJ17" s="49"/>
      <c r="BK17" s="49"/>
      <c r="BL17" s="30">
        <v>44</v>
      </c>
      <c r="BM17" s="30">
        <v>15</v>
      </c>
    </row>
    <row r="18" spans="1:65" ht="114.75" hidden="1" customHeight="1">
      <c r="A18" s="22">
        <v>3</v>
      </c>
      <c r="B18" s="7" t="s">
        <v>804</v>
      </c>
      <c r="C18" s="6" t="s">
        <v>379</v>
      </c>
      <c r="D18" s="22" t="s">
        <v>535</v>
      </c>
      <c r="E18" s="22" t="s">
        <v>87</v>
      </c>
      <c r="F18" s="24" t="s">
        <v>689</v>
      </c>
      <c r="G18" s="24">
        <v>5150710</v>
      </c>
      <c r="H18" s="23" t="s">
        <v>586</v>
      </c>
      <c r="I18" s="7" t="s">
        <v>662</v>
      </c>
      <c r="J18" s="22" t="s">
        <v>172</v>
      </c>
      <c r="K18" s="22" t="s">
        <v>143</v>
      </c>
      <c r="L18" s="22" t="s">
        <v>144</v>
      </c>
      <c r="M18" s="7" t="s">
        <v>627</v>
      </c>
      <c r="N18" s="7" t="s">
        <v>609</v>
      </c>
      <c r="O18" s="7" t="s">
        <v>690</v>
      </c>
      <c r="P18" s="27">
        <v>942914.65</v>
      </c>
      <c r="Q18" s="29">
        <v>1112639.29</v>
      </c>
      <c r="R18" s="29">
        <v>942914.65</v>
      </c>
      <c r="S18" s="20" t="s">
        <v>590</v>
      </c>
      <c r="T18" s="20">
        <v>1.0840000000000001</v>
      </c>
      <c r="U18" s="20">
        <v>1.0509999999999999</v>
      </c>
      <c r="V18" s="20">
        <v>1.0669999999999999</v>
      </c>
      <c r="W18" s="20">
        <v>1.056</v>
      </c>
      <c r="X18" s="20">
        <v>0.9</v>
      </c>
      <c r="Y18" s="36">
        <v>1089369.54</v>
      </c>
      <c r="Z18" s="36">
        <v>1285456.06</v>
      </c>
      <c r="AA18" s="27">
        <v>942914.65</v>
      </c>
      <c r="AB18" s="27">
        <v>1112639.29</v>
      </c>
      <c r="AC18" s="22" t="s">
        <v>116</v>
      </c>
      <c r="AD18" s="22" t="s">
        <v>136</v>
      </c>
      <c r="AE18" s="22" t="s">
        <v>105</v>
      </c>
      <c r="AF18" s="22" t="s">
        <v>89</v>
      </c>
      <c r="AG18" s="25">
        <v>41827</v>
      </c>
      <c r="AH18" s="25">
        <v>41871</v>
      </c>
      <c r="AI18" s="20"/>
      <c r="AJ18" s="20"/>
      <c r="AK18" s="7" t="s">
        <v>662</v>
      </c>
      <c r="AL18" s="21" t="s">
        <v>380</v>
      </c>
      <c r="AM18" s="20">
        <v>796</v>
      </c>
      <c r="AN18" s="20" t="s">
        <v>691</v>
      </c>
      <c r="AO18" s="20">
        <v>73</v>
      </c>
      <c r="AP18" s="20">
        <v>71176000000</v>
      </c>
      <c r="AQ18" s="20" t="s">
        <v>692</v>
      </c>
      <c r="AR18" s="25">
        <v>41886</v>
      </c>
      <c r="AS18" s="25">
        <v>41886</v>
      </c>
      <c r="AT18" s="25">
        <v>41932</v>
      </c>
      <c r="AU18" s="7">
        <v>2014</v>
      </c>
      <c r="AV18" s="7"/>
      <c r="AW18" s="22" t="s">
        <v>98</v>
      </c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22" t="s">
        <v>98</v>
      </c>
      <c r="BI18" s="28"/>
      <c r="BJ18" s="49"/>
      <c r="BK18" s="49"/>
    </row>
    <row r="19" spans="1:65" ht="114.75" hidden="1" customHeight="1">
      <c r="A19" s="22">
        <v>3</v>
      </c>
      <c r="B19" s="7" t="s">
        <v>805</v>
      </c>
      <c r="C19" s="6" t="s">
        <v>379</v>
      </c>
      <c r="D19" s="22" t="s">
        <v>535</v>
      </c>
      <c r="E19" s="22" t="s">
        <v>109</v>
      </c>
      <c r="F19" s="24" t="s">
        <v>671</v>
      </c>
      <c r="G19" s="24">
        <v>4500000</v>
      </c>
      <c r="H19" s="23" t="s">
        <v>586</v>
      </c>
      <c r="I19" s="7" t="s">
        <v>661</v>
      </c>
      <c r="J19" s="22" t="s">
        <v>186</v>
      </c>
      <c r="K19" s="22" t="s">
        <v>118</v>
      </c>
      <c r="L19" s="22" t="s">
        <v>144</v>
      </c>
      <c r="M19" s="7" t="s">
        <v>600</v>
      </c>
      <c r="N19" s="7" t="s">
        <v>596</v>
      </c>
      <c r="O19" s="7" t="s">
        <v>693</v>
      </c>
      <c r="P19" s="27">
        <v>5014154.4000000004</v>
      </c>
      <c r="Q19" s="29">
        <v>5916702.1900000004</v>
      </c>
      <c r="R19" s="29">
        <v>4430577.47</v>
      </c>
      <c r="S19" s="20" t="s">
        <v>590</v>
      </c>
      <c r="T19" s="20">
        <v>1.0840000000000001</v>
      </c>
      <c r="U19" s="20">
        <v>1.0509999999999999</v>
      </c>
      <c r="V19" s="20">
        <v>1.0669999999999999</v>
      </c>
      <c r="W19" s="20">
        <v>1.056</v>
      </c>
      <c r="X19" s="20">
        <v>0.9</v>
      </c>
      <c r="Y19" s="36">
        <v>5118741.28</v>
      </c>
      <c r="Z19" s="36">
        <v>6040114.71</v>
      </c>
      <c r="AA19" s="27">
        <v>5014154.4000000004</v>
      </c>
      <c r="AB19" s="27">
        <v>5916702.1900000004</v>
      </c>
      <c r="AC19" s="22" t="s">
        <v>116</v>
      </c>
      <c r="AD19" s="22" t="s">
        <v>136</v>
      </c>
      <c r="AE19" s="22" t="s">
        <v>105</v>
      </c>
      <c r="AF19" s="22" t="s">
        <v>89</v>
      </c>
      <c r="AG19" s="25">
        <v>41830</v>
      </c>
      <c r="AH19" s="25">
        <v>41876</v>
      </c>
      <c r="AI19" s="20"/>
      <c r="AJ19" s="20"/>
      <c r="AK19" s="7" t="s">
        <v>661</v>
      </c>
      <c r="AL19" s="21" t="s">
        <v>380</v>
      </c>
      <c r="AM19" s="20">
        <v>796</v>
      </c>
      <c r="AN19" s="20" t="s">
        <v>691</v>
      </c>
      <c r="AO19" s="20">
        <v>4</v>
      </c>
      <c r="AP19" s="20">
        <v>71176000000</v>
      </c>
      <c r="AQ19" s="20" t="s">
        <v>694</v>
      </c>
      <c r="AR19" s="25">
        <v>41883</v>
      </c>
      <c r="AS19" s="25">
        <v>41883</v>
      </c>
      <c r="AT19" s="25">
        <v>42004</v>
      </c>
      <c r="AU19" s="7">
        <v>2014</v>
      </c>
      <c r="AV19" s="7"/>
      <c r="AW19" s="22" t="s">
        <v>98</v>
      </c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22" t="s">
        <v>98</v>
      </c>
      <c r="BI19" s="28"/>
      <c r="BJ19" s="49"/>
      <c r="BK19" s="49"/>
    </row>
    <row r="20" spans="1:65" ht="114.75" hidden="1" customHeight="1">
      <c r="A20" s="22">
        <v>3</v>
      </c>
      <c r="B20" s="7" t="s">
        <v>806</v>
      </c>
      <c r="C20" s="6" t="s">
        <v>379</v>
      </c>
      <c r="D20" s="22" t="s">
        <v>537</v>
      </c>
      <c r="E20" s="22" t="s">
        <v>87</v>
      </c>
      <c r="F20" s="24" t="s">
        <v>695</v>
      </c>
      <c r="G20" s="24">
        <v>3115171</v>
      </c>
      <c r="H20" s="23">
        <v>1</v>
      </c>
      <c r="I20" s="7" t="s">
        <v>667</v>
      </c>
      <c r="J20" s="22" t="s">
        <v>183</v>
      </c>
      <c r="K20" s="22" t="s">
        <v>178</v>
      </c>
      <c r="L20" s="22" t="s">
        <v>144</v>
      </c>
      <c r="M20" s="7" t="s">
        <v>600</v>
      </c>
      <c r="N20" s="7" t="s">
        <v>605</v>
      </c>
      <c r="O20" s="7" t="s">
        <v>606</v>
      </c>
      <c r="P20" s="27">
        <v>764104.7711864406</v>
      </c>
      <c r="Q20" s="29">
        <v>901643.62999999989</v>
      </c>
      <c r="R20" s="29">
        <v>667979.13</v>
      </c>
      <c r="S20" s="20" t="s">
        <v>628</v>
      </c>
      <c r="T20" s="20">
        <v>1.0840000000000001</v>
      </c>
      <c r="U20" s="20">
        <v>1.0509999999999999</v>
      </c>
      <c r="V20" s="20">
        <v>1.0669999999999999</v>
      </c>
      <c r="W20" s="20">
        <v>1.056</v>
      </c>
      <c r="X20" s="20">
        <v>0.9</v>
      </c>
      <c r="Y20" s="36">
        <v>771730.63241233991</v>
      </c>
      <c r="Z20" s="36">
        <v>910642.14624656108</v>
      </c>
      <c r="AA20" s="27">
        <v>764104.7711864406</v>
      </c>
      <c r="AB20" s="27">
        <v>901643.62999999989</v>
      </c>
      <c r="AC20" s="22" t="s">
        <v>116</v>
      </c>
      <c r="AD20" s="22" t="s">
        <v>147</v>
      </c>
      <c r="AE20" s="22" t="s">
        <v>105</v>
      </c>
      <c r="AF20" s="22" t="s">
        <v>89</v>
      </c>
      <c r="AG20" s="25">
        <v>41821</v>
      </c>
      <c r="AH20" s="25">
        <v>41866</v>
      </c>
      <c r="AI20" s="20" t="s">
        <v>588</v>
      </c>
      <c r="AJ20" s="20" t="s">
        <v>588</v>
      </c>
      <c r="AK20" s="7" t="s">
        <v>667</v>
      </c>
      <c r="AL20" s="21" t="s">
        <v>380</v>
      </c>
      <c r="AM20" s="20">
        <v>796</v>
      </c>
      <c r="AN20" s="20" t="s">
        <v>592</v>
      </c>
      <c r="AO20" s="20">
        <v>6</v>
      </c>
      <c r="AP20" s="20" t="s">
        <v>696</v>
      </c>
      <c r="AQ20" s="20" t="s">
        <v>697</v>
      </c>
      <c r="AR20" s="25">
        <v>41886</v>
      </c>
      <c r="AS20" s="25">
        <v>41886</v>
      </c>
      <c r="AT20" s="25">
        <v>41973</v>
      </c>
      <c r="AU20" s="7">
        <v>2014</v>
      </c>
      <c r="AV20" s="7" t="s">
        <v>698</v>
      </c>
      <c r="AW20" s="22" t="s">
        <v>98</v>
      </c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22" t="s">
        <v>98</v>
      </c>
      <c r="BI20" s="28"/>
      <c r="BJ20" s="49"/>
      <c r="BK20" s="49"/>
      <c r="BL20" s="30">
        <v>45</v>
      </c>
      <c r="BM20" s="30">
        <v>20</v>
      </c>
    </row>
    <row r="21" spans="1:65" ht="114.75" hidden="1" customHeight="1">
      <c r="A21" s="22">
        <v>3</v>
      </c>
      <c r="B21" s="7" t="s">
        <v>807</v>
      </c>
      <c r="C21" s="6" t="s">
        <v>379</v>
      </c>
      <c r="D21" s="22" t="s">
        <v>532</v>
      </c>
      <c r="E21" s="22" t="s">
        <v>87</v>
      </c>
      <c r="F21" s="24" t="s">
        <v>699</v>
      </c>
      <c r="G21" s="24">
        <v>4521010</v>
      </c>
      <c r="H21" s="23">
        <v>1</v>
      </c>
      <c r="I21" s="7" t="s">
        <v>665</v>
      </c>
      <c r="J21" s="22" t="s">
        <v>186</v>
      </c>
      <c r="K21" s="22" t="s">
        <v>178</v>
      </c>
      <c r="L21" s="22" t="s">
        <v>144</v>
      </c>
      <c r="M21" s="7" t="s">
        <v>600</v>
      </c>
      <c r="N21" s="7" t="s">
        <v>623</v>
      </c>
      <c r="O21" s="7" t="s">
        <v>700</v>
      </c>
      <c r="P21" s="27">
        <v>1495986</v>
      </c>
      <c r="Q21" s="29">
        <v>1765263.48</v>
      </c>
      <c r="R21" s="29">
        <v>1315377</v>
      </c>
      <c r="S21" s="20" t="s">
        <v>590</v>
      </c>
      <c r="T21" s="20">
        <v>1.0840000000000001</v>
      </c>
      <c r="U21" s="20">
        <v>1.0509999999999999</v>
      </c>
      <c r="V21" s="20">
        <v>1.0669999999999999</v>
      </c>
      <c r="W21" s="20">
        <v>1.056</v>
      </c>
      <c r="X21" s="20">
        <v>0.9</v>
      </c>
      <c r="Y21" s="36">
        <v>1519683.2932050531</v>
      </c>
      <c r="Z21" s="36">
        <v>1793226.2859819625</v>
      </c>
      <c r="AA21" s="27">
        <v>1495986</v>
      </c>
      <c r="AB21" s="27">
        <v>1765263.48</v>
      </c>
      <c r="AC21" s="22" t="s">
        <v>116</v>
      </c>
      <c r="AD21" s="22" t="s">
        <v>124</v>
      </c>
      <c r="AE21" s="22" t="s">
        <v>105</v>
      </c>
      <c r="AF21" s="22" t="s">
        <v>89</v>
      </c>
      <c r="AG21" s="25">
        <v>41842</v>
      </c>
      <c r="AH21" s="25">
        <v>41890</v>
      </c>
      <c r="AI21" s="20"/>
      <c r="AJ21" s="20"/>
      <c r="AK21" s="7" t="s">
        <v>701</v>
      </c>
      <c r="AL21" s="21" t="s">
        <v>380</v>
      </c>
      <c r="AM21" s="20">
        <v>642</v>
      </c>
      <c r="AN21" s="20" t="s">
        <v>601</v>
      </c>
      <c r="AO21" s="20">
        <v>1</v>
      </c>
      <c r="AP21" s="20">
        <v>71135000000</v>
      </c>
      <c r="AQ21" s="20" t="s">
        <v>624</v>
      </c>
      <c r="AR21" s="25">
        <v>41909</v>
      </c>
      <c r="AS21" s="25">
        <v>41913</v>
      </c>
      <c r="AT21" s="25">
        <v>41943</v>
      </c>
      <c r="AU21" s="7">
        <v>2014</v>
      </c>
      <c r="AV21" s="7"/>
      <c r="AW21" s="22" t="s">
        <v>98</v>
      </c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22" t="s">
        <v>98</v>
      </c>
      <c r="BI21" s="28"/>
      <c r="BJ21" s="49"/>
      <c r="BK21" s="49"/>
    </row>
    <row r="22" spans="1:65" ht="114.75" hidden="1" customHeight="1">
      <c r="A22" s="22">
        <v>3</v>
      </c>
      <c r="B22" s="7" t="s">
        <v>808</v>
      </c>
      <c r="C22" s="6" t="s">
        <v>379</v>
      </c>
      <c r="D22" s="22" t="s">
        <v>532</v>
      </c>
      <c r="E22" s="22" t="s">
        <v>87</v>
      </c>
      <c r="F22" s="24" t="s">
        <v>683</v>
      </c>
      <c r="G22" s="24">
        <v>4010419</v>
      </c>
      <c r="H22" s="23">
        <v>1</v>
      </c>
      <c r="I22" s="7" t="s">
        <v>668</v>
      </c>
      <c r="J22" s="22" t="s">
        <v>333</v>
      </c>
      <c r="K22" s="22" t="s">
        <v>178</v>
      </c>
      <c r="L22" s="22" t="s">
        <v>144</v>
      </c>
      <c r="M22" s="7" t="s">
        <v>600</v>
      </c>
      <c r="N22" s="7" t="s">
        <v>702</v>
      </c>
      <c r="O22" s="7" t="s">
        <v>703</v>
      </c>
      <c r="P22" s="27">
        <v>4614859.1500000004</v>
      </c>
      <c r="Q22" s="29">
        <v>5445533.7999999998</v>
      </c>
      <c r="R22" s="29">
        <v>4019115.27</v>
      </c>
      <c r="S22" s="20" t="s">
        <v>704</v>
      </c>
      <c r="T22" s="20">
        <v>1.0840000000000001</v>
      </c>
      <c r="U22" s="20">
        <v>1.0509999999999999</v>
      </c>
      <c r="V22" s="20">
        <v>1.0669999999999999</v>
      </c>
      <c r="W22" s="20">
        <v>1.056</v>
      </c>
      <c r="X22" s="20">
        <v>0.9</v>
      </c>
      <c r="Y22" s="36">
        <v>4643370.17</v>
      </c>
      <c r="Z22" s="36">
        <v>5479176.7999999998</v>
      </c>
      <c r="AA22" s="27">
        <v>4614859.1500000004</v>
      </c>
      <c r="AB22" s="27">
        <v>5445533.7999999998</v>
      </c>
      <c r="AC22" s="22" t="s">
        <v>116</v>
      </c>
      <c r="AD22" s="22" t="s">
        <v>124</v>
      </c>
      <c r="AE22" s="22" t="s">
        <v>105</v>
      </c>
      <c r="AF22" s="22" t="s">
        <v>89</v>
      </c>
      <c r="AG22" s="25">
        <v>41830</v>
      </c>
      <c r="AH22" s="25">
        <v>41876</v>
      </c>
      <c r="AI22" s="20"/>
      <c r="AJ22" s="20"/>
      <c r="AK22" s="7" t="s">
        <v>705</v>
      </c>
      <c r="AL22" s="21" t="s">
        <v>380</v>
      </c>
      <c r="AM22" s="20">
        <v>642</v>
      </c>
      <c r="AN22" s="20" t="s">
        <v>601</v>
      </c>
      <c r="AO22" s="20">
        <v>1</v>
      </c>
      <c r="AP22" s="20">
        <v>71135000000</v>
      </c>
      <c r="AQ22" s="20" t="s">
        <v>706</v>
      </c>
      <c r="AR22" s="25">
        <v>41896</v>
      </c>
      <c r="AS22" s="25">
        <v>41896</v>
      </c>
      <c r="AT22" s="25">
        <v>41943</v>
      </c>
      <c r="AU22" s="7">
        <v>2014</v>
      </c>
      <c r="AV22" s="7"/>
      <c r="AW22" s="22" t="s">
        <v>98</v>
      </c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22" t="s">
        <v>98</v>
      </c>
      <c r="BI22" s="28"/>
      <c r="BJ22" s="49"/>
      <c r="BK22" s="49"/>
      <c r="BL22" s="30">
        <v>46</v>
      </c>
      <c r="BM22" s="30">
        <v>20</v>
      </c>
    </row>
    <row r="23" spans="1:65" ht="114.75" hidden="1" customHeight="1">
      <c r="A23" s="22">
        <v>3</v>
      </c>
      <c r="B23" s="7" t="s">
        <v>809</v>
      </c>
      <c r="C23" s="6" t="s">
        <v>379</v>
      </c>
      <c r="D23" s="22" t="s">
        <v>532</v>
      </c>
      <c r="E23" s="22" t="s">
        <v>87</v>
      </c>
      <c r="F23" s="24" t="s">
        <v>622</v>
      </c>
      <c r="G23" s="24">
        <v>4521010</v>
      </c>
      <c r="H23" s="23">
        <v>1</v>
      </c>
      <c r="I23" s="7" t="s">
        <v>669</v>
      </c>
      <c r="J23" s="22" t="s">
        <v>186</v>
      </c>
      <c r="K23" s="22" t="s">
        <v>178</v>
      </c>
      <c r="L23" s="22" t="s">
        <v>144</v>
      </c>
      <c r="M23" s="7" t="s">
        <v>707</v>
      </c>
      <c r="N23" s="7" t="s">
        <v>708</v>
      </c>
      <c r="O23" s="7" t="s">
        <v>700</v>
      </c>
      <c r="P23" s="27">
        <v>2304533</v>
      </c>
      <c r="Q23" s="29">
        <v>2719348.94</v>
      </c>
      <c r="R23" s="29">
        <v>2025036</v>
      </c>
      <c r="S23" s="20" t="s">
        <v>590</v>
      </c>
      <c r="T23" s="20">
        <v>1.0840000000000001</v>
      </c>
      <c r="U23" s="20">
        <v>1.0509999999999999</v>
      </c>
      <c r="V23" s="20">
        <v>1.0669999999999999</v>
      </c>
      <c r="W23" s="20">
        <v>1.056</v>
      </c>
      <c r="X23" s="20">
        <v>0.9</v>
      </c>
      <c r="Y23" s="36">
        <v>2339567.5744207087</v>
      </c>
      <c r="Z23" s="36">
        <v>2760689.7378164362</v>
      </c>
      <c r="AA23" s="27">
        <v>2304533</v>
      </c>
      <c r="AB23" s="27">
        <v>2719348.94</v>
      </c>
      <c r="AC23" s="22" t="s">
        <v>116</v>
      </c>
      <c r="AD23" s="22" t="s">
        <v>124</v>
      </c>
      <c r="AE23" s="22" t="s">
        <v>105</v>
      </c>
      <c r="AF23" s="22" t="s">
        <v>89</v>
      </c>
      <c r="AG23" s="25">
        <v>41830</v>
      </c>
      <c r="AH23" s="25">
        <v>41876</v>
      </c>
      <c r="AI23" s="20"/>
      <c r="AJ23" s="20"/>
      <c r="AK23" s="7" t="s">
        <v>709</v>
      </c>
      <c r="AL23" s="21" t="s">
        <v>380</v>
      </c>
      <c r="AM23" s="20">
        <v>642</v>
      </c>
      <c r="AN23" s="20" t="s">
        <v>601</v>
      </c>
      <c r="AO23" s="20">
        <v>7</v>
      </c>
      <c r="AP23" s="20">
        <v>71135000000</v>
      </c>
      <c r="AQ23" s="20" t="s">
        <v>624</v>
      </c>
      <c r="AR23" s="25">
        <v>41894</v>
      </c>
      <c r="AS23" s="25">
        <v>41894</v>
      </c>
      <c r="AT23" s="25">
        <v>41912</v>
      </c>
      <c r="AU23" s="7">
        <v>2014</v>
      </c>
      <c r="AV23" s="7"/>
      <c r="AW23" s="22" t="s">
        <v>98</v>
      </c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22" t="s">
        <v>98</v>
      </c>
      <c r="BI23" s="28"/>
      <c r="BJ23" s="49"/>
      <c r="BK23" s="49"/>
    </row>
    <row r="24" spans="1:65" ht="114.75" hidden="1" customHeight="1">
      <c r="A24" s="22">
        <v>3</v>
      </c>
      <c r="B24" s="7" t="s">
        <v>810</v>
      </c>
      <c r="C24" s="6" t="s">
        <v>379</v>
      </c>
      <c r="D24" s="22" t="s">
        <v>536</v>
      </c>
      <c r="E24" s="22" t="s">
        <v>87</v>
      </c>
      <c r="F24" s="24" t="s">
        <v>710</v>
      </c>
      <c r="G24" s="24">
        <v>4110010</v>
      </c>
      <c r="H24" s="23" t="s">
        <v>586</v>
      </c>
      <c r="I24" s="7" t="s">
        <v>711</v>
      </c>
      <c r="J24" s="22" t="s">
        <v>186</v>
      </c>
      <c r="K24" s="22" t="s">
        <v>178</v>
      </c>
      <c r="L24" s="22" t="s">
        <v>144</v>
      </c>
      <c r="M24" s="7" t="s">
        <v>595</v>
      </c>
      <c r="N24" s="7" t="s">
        <v>596</v>
      </c>
      <c r="O24" s="7" t="s">
        <v>587</v>
      </c>
      <c r="P24" s="27">
        <v>851888.1</v>
      </c>
      <c r="Q24" s="29">
        <v>1005227.96</v>
      </c>
      <c r="R24" s="29">
        <v>748569.86</v>
      </c>
      <c r="S24" s="20" t="s">
        <v>712</v>
      </c>
      <c r="T24" s="20">
        <v>1.0840000000000001</v>
      </c>
      <c r="U24" s="20">
        <v>1.0509999999999999</v>
      </c>
      <c r="V24" s="20">
        <v>1.0669999999999999</v>
      </c>
      <c r="W24" s="20">
        <v>1.056</v>
      </c>
      <c r="X24" s="20">
        <v>0.9</v>
      </c>
      <c r="Y24" s="36">
        <v>864838.84</v>
      </c>
      <c r="Z24" s="36">
        <v>1020509.83</v>
      </c>
      <c r="AA24" s="27">
        <v>851888.1</v>
      </c>
      <c r="AB24" s="27">
        <v>1005227.96</v>
      </c>
      <c r="AC24" s="22" t="s">
        <v>116</v>
      </c>
      <c r="AD24" s="22" t="s">
        <v>142</v>
      </c>
      <c r="AE24" s="22" t="s">
        <v>105</v>
      </c>
      <c r="AF24" s="22" t="s">
        <v>89</v>
      </c>
      <c r="AG24" s="25">
        <v>41835</v>
      </c>
      <c r="AH24" s="25">
        <v>41881</v>
      </c>
      <c r="AI24" s="20"/>
      <c r="AJ24" s="20"/>
      <c r="AK24" s="7" t="s">
        <v>711</v>
      </c>
      <c r="AL24" s="21" t="s">
        <v>380</v>
      </c>
      <c r="AM24" s="20">
        <v>796</v>
      </c>
      <c r="AN24" s="20" t="s">
        <v>591</v>
      </c>
      <c r="AO24" s="20">
        <v>1</v>
      </c>
      <c r="AP24" s="20">
        <v>71876000001</v>
      </c>
      <c r="AQ24" s="20" t="s">
        <v>713</v>
      </c>
      <c r="AR24" s="25">
        <v>41901</v>
      </c>
      <c r="AS24" s="25">
        <v>41913</v>
      </c>
      <c r="AT24" s="25" t="s">
        <v>629</v>
      </c>
      <c r="AU24" s="7">
        <v>2014</v>
      </c>
      <c r="AV24" s="7"/>
      <c r="AW24" s="22" t="s">
        <v>98</v>
      </c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22" t="s">
        <v>98</v>
      </c>
      <c r="BI24" s="28"/>
      <c r="BJ24" s="49"/>
      <c r="BK24" s="49"/>
      <c r="BL24" s="30">
        <v>46</v>
      </c>
      <c r="BM24" s="30">
        <v>20</v>
      </c>
    </row>
    <row r="25" spans="1:65" ht="114.75" hidden="1" customHeight="1">
      <c r="A25" s="22">
        <v>3</v>
      </c>
      <c r="B25" s="7" t="s">
        <v>811</v>
      </c>
      <c r="C25" s="6" t="s">
        <v>379</v>
      </c>
      <c r="D25" s="22" t="s">
        <v>536</v>
      </c>
      <c r="E25" s="22" t="s">
        <v>161</v>
      </c>
      <c r="F25" s="24" t="s">
        <v>714</v>
      </c>
      <c r="G25" s="24">
        <v>3190050</v>
      </c>
      <c r="H25" s="23" t="s">
        <v>586</v>
      </c>
      <c r="I25" s="7" t="s">
        <v>715</v>
      </c>
      <c r="J25" s="22" t="s">
        <v>257</v>
      </c>
      <c r="K25" s="22" t="s">
        <v>143</v>
      </c>
      <c r="L25" s="22" t="s">
        <v>144</v>
      </c>
      <c r="M25" s="7" t="s">
        <v>608</v>
      </c>
      <c r="N25" s="7" t="s">
        <v>625</v>
      </c>
      <c r="O25" s="7" t="s">
        <v>716</v>
      </c>
      <c r="P25" s="27">
        <v>1101694.9152542374</v>
      </c>
      <c r="Q25" s="29">
        <v>1300000</v>
      </c>
      <c r="R25" s="29">
        <v>1641949.15</v>
      </c>
      <c r="S25" s="20" t="s">
        <v>712</v>
      </c>
      <c r="T25" s="20">
        <v>1.0840000000000001</v>
      </c>
      <c r="U25" s="20">
        <v>1.0509999999999999</v>
      </c>
      <c r="V25" s="20">
        <v>1.0669999999999999</v>
      </c>
      <c r="W25" s="20">
        <v>1.056</v>
      </c>
      <c r="X25" s="20">
        <v>0.9</v>
      </c>
      <c r="Y25" s="36">
        <v>1896979.1105874875</v>
      </c>
      <c r="Z25" s="36">
        <v>2238435.350493235</v>
      </c>
      <c r="AA25" s="27">
        <v>1101694.9152542374</v>
      </c>
      <c r="AB25" s="27">
        <v>1300000</v>
      </c>
      <c r="AC25" s="22" t="s">
        <v>103</v>
      </c>
      <c r="AD25" s="22" t="s">
        <v>142</v>
      </c>
      <c r="AE25" s="22" t="s">
        <v>105</v>
      </c>
      <c r="AF25" s="22" t="s">
        <v>89</v>
      </c>
      <c r="AG25" s="25">
        <v>41821</v>
      </c>
      <c r="AH25" s="25">
        <v>41858</v>
      </c>
      <c r="AI25" s="20"/>
      <c r="AJ25" s="20"/>
      <c r="AK25" s="7" t="s">
        <v>715</v>
      </c>
      <c r="AL25" s="21" t="s">
        <v>380</v>
      </c>
      <c r="AM25" s="20" t="s">
        <v>717</v>
      </c>
      <c r="AN25" s="20" t="s">
        <v>78</v>
      </c>
      <c r="AO25" s="20">
        <v>5</v>
      </c>
      <c r="AP25" s="20">
        <v>71876000001</v>
      </c>
      <c r="AQ25" s="20" t="s">
        <v>718</v>
      </c>
      <c r="AR25" s="25">
        <v>41877</v>
      </c>
      <c r="AS25" s="25">
        <v>41877</v>
      </c>
      <c r="AT25" s="25">
        <v>41912</v>
      </c>
      <c r="AU25" s="7">
        <v>2014</v>
      </c>
      <c r="AV25" s="7"/>
      <c r="AW25" s="22" t="s">
        <v>98</v>
      </c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22" t="s">
        <v>98</v>
      </c>
      <c r="BI25" s="28"/>
      <c r="BJ25" s="49"/>
      <c r="BK25" s="49"/>
    </row>
    <row r="26" spans="1:65" ht="114.75" hidden="1" customHeight="1">
      <c r="A26" s="22">
        <v>3</v>
      </c>
      <c r="B26" s="7" t="s">
        <v>812</v>
      </c>
      <c r="C26" s="6" t="s">
        <v>379</v>
      </c>
      <c r="D26" s="22" t="s">
        <v>536</v>
      </c>
      <c r="E26" s="22" t="s">
        <v>87</v>
      </c>
      <c r="F26" s="24" t="s">
        <v>719</v>
      </c>
      <c r="G26" s="24">
        <v>4500000</v>
      </c>
      <c r="H26" s="23" t="s">
        <v>586</v>
      </c>
      <c r="I26" s="7" t="s">
        <v>720</v>
      </c>
      <c r="J26" s="22" t="s">
        <v>186</v>
      </c>
      <c r="K26" s="22" t="s">
        <v>178</v>
      </c>
      <c r="L26" s="22" t="s">
        <v>144</v>
      </c>
      <c r="M26" s="7" t="s">
        <v>600</v>
      </c>
      <c r="N26" s="7" t="s">
        <v>596</v>
      </c>
      <c r="O26" s="7" t="s">
        <v>645</v>
      </c>
      <c r="P26" s="27">
        <v>16999351.899999999</v>
      </c>
      <c r="Q26" s="29">
        <v>20059235.239999998</v>
      </c>
      <c r="R26" s="29">
        <v>14937645.619999999</v>
      </c>
      <c r="S26" s="20" t="s">
        <v>646</v>
      </c>
      <c r="T26" s="20">
        <v>1.0840000000000001</v>
      </c>
      <c r="U26" s="20">
        <v>1.0509999999999999</v>
      </c>
      <c r="V26" s="20">
        <v>1.0669999999999999</v>
      </c>
      <c r="W26" s="20">
        <v>1.056</v>
      </c>
      <c r="X26" s="20">
        <v>0.9</v>
      </c>
      <c r="Y26" s="36">
        <v>17257782.739999998</v>
      </c>
      <c r="Z26" s="36">
        <v>20364183.629999999</v>
      </c>
      <c r="AA26" s="27">
        <v>16999351.899999999</v>
      </c>
      <c r="AB26" s="27">
        <v>20059235.239999998</v>
      </c>
      <c r="AC26" s="22" t="s">
        <v>165</v>
      </c>
      <c r="AD26" s="22" t="s">
        <v>142</v>
      </c>
      <c r="AE26" s="22" t="s">
        <v>105</v>
      </c>
      <c r="AF26" s="22" t="s">
        <v>89</v>
      </c>
      <c r="AG26" s="25">
        <v>41830</v>
      </c>
      <c r="AH26" s="25">
        <v>41880</v>
      </c>
      <c r="AI26" s="20"/>
      <c r="AJ26" s="20"/>
      <c r="AK26" s="7" t="s">
        <v>720</v>
      </c>
      <c r="AL26" s="21" t="s">
        <v>380</v>
      </c>
      <c r="AM26" s="20">
        <v>796</v>
      </c>
      <c r="AN26" s="20" t="s">
        <v>591</v>
      </c>
      <c r="AO26" s="20">
        <v>5</v>
      </c>
      <c r="AP26" s="20">
        <v>71136000000</v>
      </c>
      <c r="AQ26" s="20" t="s">
        <v>593</v>
      </c>
      <c r="AR26" s="25">
        <v>41900</v>
      </c>
      <c r="AS26" s="25">
        <v>41900</v>
      </c>
      <c r="AT26" s="25">
        <v>41973</v>
      </c>
      <c r="AU26" s="7">
        <v>2014</v>
      </c>
      <c r="AV26" s="7"/>
      <c r="AW26" s="22" t="s">
        <v>98</v>
      </c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22" t="s">
        <v>98</v>
      </c>
      <c r="BI26" s="28"/>
      <c r="BJ26" s="49"/>
      <c r="BK26" s="49"/>
    </row>
    <row r="27" spans="1:65" ht="114.75" hidden="1" customHeight="1">
      <c r="A27" s="22">
        <v>3</v>
      </c>
      <c r="B27" s="7" t="s">
        <v>813</v>
      </c>
      <c r="C27" s="6" t="s">
        <v>379</v>
      </c>
      <c r="D27" s="22" t="s">
        <v>536</v>
      </c>
      <c r="E27" s="22" t="s">
        <v>87</v>
      </c>
      <c r="F27" s="24" t="s">
        <v>721</v>
      </c>
      <c r="G27" s="24">
        <v>3120010</v>
      </c>
      <c r="H27" s="23" t="s">
        <v>586</v>
      </c>
      <c r="I27" s="7" t="s">
        <v>722</v>
      </c>
      <c r="J27" s="22" t="s">
        <v>108</v>
      </c>
      <c r="K27" s="22" t="s">
        <v>178</v>
      </c>
      <c r="L27" s="22" t="s">
        <v>144</v>
      </c>
      <c r="M27" s="7" t="s">
        <v>600</v>
      </c>
      <c r="N27" s="7" t="s">
        <v>596</v>
      </c>
      <c r="O27" s="7" t="s">
        <v>587</v>
      </c>
      <c r="P27" s="27">
        <v>12375671.060000001</v>
      </c>
      <c r="Q27" s="29">
        <v>14603291.85</v>
      </c>
      <c r="R27" s="29">
        <v>11034508.48</v>
      </c>
      <c r="S27" s="20" t="s">
        <v>613</v>
      </c>
      <c r="T27" s="20">
        <v>1.0840000000000001</v>
      </c>
      <c r="U27" s="20">
        <v>1.0509999999999999</v>
      </c>
      <c r="V27" s="20">
        <v>1.0669999999999999</v>
      </c>
      <c r="W27" s="20">
        <v>1.056</v>
      </c>
      <c r="X27" s="20">
        <v>0.9</v>
      </c>
      <c r="Y27" s="36">
        <v>12748404.6</v>
      </c>
      <c r="Z27" s="36">
        <v>15043117.43</v>
      </c>
      <c r="AA27" s="27">
        <v>12375671.060000001</v>
      </c>
      <c r="AB27" s="27">
        <v>14603291.85</v>
      </c>
      <c r="AC27" s="22" t="s">
        <v>165</v>
      </c>
      <c r="AD27" s="22" t="s">
        <v>142</v>
      </c>
      <c r="AE27" s="22" t="s">
        <v>105</v>
      </c>
      <c r="AF27" s="22" t="s">
        <v>89</v>
      </c>
      <c r="AG27" s="25">
        <v>41821</v>
      </c>
      <c r="AH27" s="25">
        <f>AG27+50</f>
        <v>41871</v>
      </c>
      <c r="AI27" s="20"/>
      <c r="AJ27" s="20"/>
      <c r="AK27" s="7" t="s">
        <v>670</v>
      </c>
      <c r="AL27" s="21" t="s">
        <v>380</v>
      </c>
      <c r="AM27" s="20">
        <v>796</v>
      </c>
      <c r="AN27" s="20" t="s">
        <v>597</v>
      </c>
      <c r="AO27" s="20">
        <v>550</v>
      </c>
      <c r="AP27" s="20">
        <v>71126000000</v>
      </c>
      <c r="AQ27" s="20" t="s">
        <v>723</v>
      </c>
      <c r="AR27" s="25">
        <f>AH27+20</f>
        <v>41891</v>
      </c>
      <c r="AS27" s="25">
        <f>AR27</f>
        <v>41891</v>
      </c>
      <c r="AT27" s="25">
        <v>42004</v>
      </c>
      <c r="AU27" s="7">
        <v>2014</v>
      </c>
      <c r="AV27" s="7"/>
      <c r="AW27" s="22" t="s">
        <v>98</v>
      </c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22" t="s">
        <v>98</v>
      </c>
      <c r="BI27" s="28"/>
      <c r="BJ27" s="49"/>
      <c r="BK27" s="49"/>
    </row>
    <row r="28" spans="1:65" s="51" customFormat="1" ht="28.5" hidden="1" customHeight="1">
      <c r="A28" s="131" t="s">
        <v>635</v>
      </c>
      <c r="B28" s="132"/>
      <c r="C28" s="132"/>
      <c r="D28" s="132"/>
      <c r="E28" s="133"/>
      <c r="F28" s="98"/>
      <c r="G28" s="98"/>
      <c r="H28" s="98"/>
      <c r="I28" s="53"/>
      <c r="J28" s="54"/>
      <c r="K28" s="54"/>
      <c r="L28" s="54"/>
      <c r="M28" s="54"/>
      <c r="N28" s="61"/>
      <c r="O28" s="61"/>
      <c r="P28" s="29"/>
      <c r="Q28" s="55">
        <f>SUM(Q14:Q27)</f>
        <v>66492919.870000005</v>
      </c>
      <c r="R28" s="61"/>
      <c r="S28" s="61"/>
      <c r="T28" s="61"/>
      <c r="U28" s="57"/>
      <c r="V28" s="21"/>
      <c r="W28" s="21"/>
      <c r="X28" s="21"/>
      <c r="Y28" s="29"/>
      <c r="Z28" s="55">
        <f>SUM(Z14:Z27)</f>
        <v>68879769.583343148</v>
      </c>
      <c r="AA28" s="58"/>
      <c r="AB28" s="54">
        <f>SUM(AB14:AB27)</f>
        <v>66492919.870000005</v>
      </c>
      <c r="AC28" s="21"/>
      <c r="AD28" s="21"/>
      <c r="AE28" s="59"/>
      <c r="AF28" s="60"/>
      <c r="AG28" s="56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</row>
    <row r="29" spans="1:65" s="68" customFormat="1" ht="17.25" hidden="1" customHeight="1">
      <c r="A29" s="135" t="s">
        <v>636</v>
      </c>
      <c r="B29" s="136"/>
      <c r="C29" s="136"/>
      <c r="D29" s="136"/>
      <c r="E29" s="136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4"/>
      <c r="AB29" s="63"/>
      <c r="AC29" s="63"/>
      <c r="AD29" s="72"/>
      <c r="AE29" s="70"/>
      <c r="AF29" s="71"/>
      <c r="AG29" s="72"/>
      <c r="AH29" s="63"/>
    </row>
    <row r="30" spans="1:65" s="38" customFormat="1" ht="97.5" customHeight="1">
      <c r="A30" s="39" t="s">
        <v>549</v>
      </c>
      <c r="B30" s="40" t="s">
        <v>814</v>
      </c>
      <c r="C30" s="6" t="s">
        <v>379</v>
      </c>
      <c r="D30" s="39" t="s">
        <v>450</v>
      </c>
      <c r="E30" s="22" t="s">
        <v>134</v>
      </c>
      <c r="F30" s="40" t="s">
        <v>724</v>
      </c>
      <c r="G30" s="37">
        <v>5100000</v>
      </c>
      <c r="H30" s="23"/>
      <c r="I30" s="46" t="s">
        <v>725</v>
      </c>
      <c r="J30" s="22" t="s">
        <v>195</v>
      </c>
      <c r="K30" s="39" t="s">
        <v>153</v>
      </c>
      <c r="L30" s="39" t="s">
        <v>144</v>
      </c>
      <c r="M30" s="139" t="s">
        <v>726</v>
      </c>
      <c r="N30" s="7" t="s">
        <v>727</v>
      </c>
      <c r="O30" s="7" t="s">
        <v>728</v>
      </c>
      <c r="P30" s="41">
        <v>2010375</v>
      </c>
      <c r="Q30" s="41">
        <f>P30</f>
        <v>2010375</v>
      </c>
      <c r="R30" s="41">
        <v>1799285.625</v>
      </c>
      <c r="S30" s="7" t="s">
        <v>729</v>
      </c>
      <c r="T30" s="47">
        <v>1.0840000000000001</v>
      </c>
      <c r="U30" s="47">
        <v>1.0509999999999999</v>
      </c>
      <c r="V30" s="47">
        <v>1.0669999999999999</v>
      </c>
      <c r="W30" s="47">
        <v>1.056</v>
      </c>
      <c r="X30" s="40">
        <v>0.9</v>
      </c>
      <c r="Y30" s="41">
        <f>R30*T30*U30*V30*W30*X30</f>
        <v>2078753.318642878</v>
      </c>
      <c r="Z30" s="41">
        <f>Y30</f>
        <v>2078753.318642878</v>
      </c>
      <c r="AA30" s="41">
        <f>P30</f>
        <v>2010375</v>
      </c>
      <c r="AB30" s="41">
        <v>2010375</v>
      </c>
      <c r="AC30" s="39" t="s">
        <v>141</v>
      </c>
      <c r="AD30" s="48" t="s">
        <v>95</v>
      </c>
      <c r="AE30" s="39" t="s">
        <v>97</v>
      </c>
      <c r="AF30" s="39" t="s">
        <v>96</v>
      </c>
      <c r="AG30" s="42">
        <f>IF(AC30="ОЗП",AH30-15-30,IF(AC30="ЕИ",AH30-15,IF(AC30="ООК",AH30-20-30,IF(AC30="ОКП",AH30-30-30,0))))</f>
        <v>41837</v>
      </c>
      <c r="AH30" s="42">
        <f>AR30-30</f>
        <v>41852</v>
      </c>
      <c r="AI30" s="37" t="s">
        <v>730</v>
      </c>
      <c r="AJ30" s="20" t="s">
        <v>731</v>
      </c>
      <c r="AK30" s="7" t="str">
        <f>I30</f>
        <v>Поставка программного обеспечения корпоративной экспертно-диагностической и информационной системы управления техническим обслуживанием высоковольтного электрооборудования  «Альбатрос»</v>
      </c>
      <c r="AL30" s="21" t="s">
        <v>380</v>
      </c>
      <c r="AM30" s="37">
        <v>796</v>
      </c>
      <c r="AN30" s="37" t="s">
        <v>592</v>
      </c>
      <c r="AO30" s="37">
        <v>10</v>
      </c>
      <c r="AP30" s="37">
        <v>7113600000</v>
      </c>
      <c r="AQ30" s="37" t="s">
        <v>593</v>
      </c>
      <c r="AR30" s="42">
        <v>41882</v>
      </c>
      <c r="AS30" s="42">
        <v>41883</v>
      </c>
      <c r="AT30" s="42">
        <v>41943</v>
      </c>
      <c r="AU30" s="40">
        <v>2014</v>
      </c>
      <c r="AV30" s="40"/>
      <c r="AW30" s="39" t="s">
        <v>98</v>
      </c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39" t="s">
        <v>98</v>
      </c>
      <c r="BI30" s="40" t="s">
        <v>732</v>
      </c>
      <c r="BJ30" s="49"/>
      <c r="BK30" s="49"/>
    </row>
    <row r="31" spans="1:65" s="38" customFormat="1" ht="97.5" customHeight="1">
      <c r="A31" s="39" t="s">
        <v>549</v>
      </c>
      <c r="B31" s="40" t="s">
        <v>815</v>
      </c>
      <c r="C31" s="6" t="s">
        <v>379</v>
      </c>
      <c r="D31" s="39" t="s">
        <v>450</v>
      </c>
      <c r="E31" s="22" t="s">
        <v>134</v>
      </c>
      <c r="F31" s="40" t="s">
        <v>724</v>
      </c>
      <c r="G31" s="37">
        <v>5100000</v>
      </c>
      <c r="H31" s="23"/>
      <c r="I31" s="46" t="s">
        <v>733</v>
      </c>
      <c r="J31" s="22" t="s">
        <v>195</v>
      </c>
      <c r="K31" s="39" t="s">
        <v>153</v>
      </c>
      <c r="L31" s="39" t="s">
        <v>144</v>
      </c>
      <c r="M31" s="139" t="s">
        <v>727</v>
      </c>
      <c r="N31" s="7" t="s">
        <v>726</v>
      </c>
      <c r="O31" s="7" t="s">
        <v>734</v>
      </c>
      <c r="P31" s="41">
        <f>Q31</f>
        <v>953800</v>
      </c>
      <c r="Q31" s="41">
        <v>953800</v>
      </c>
      <c r="R31" s="41">
        <v>916717.19999999984</v>
      </c>
      <c r="S31" s="7" t="s">
        <v>729</v>
      </c>
      <c r="T31" s="47">
        <v>1.0840000000000001</v>
      </c>
      <c r="U31" s="47">
        <v>1.0509999999999999</v>
      </c>
      <c r="V31" s="47">
        <v>1.0669999999999999</v>
      </c>
      <c r="W31" s="47">
        <v>1.056</v>
      </c>
      <c r="X31" s="40">
        <v>0.9</v>
      </c>
      <c r="Y31" s="41">
        <f>R31*T31*U31*V31*W31*X31</f>
        <v>1059103.0658387027</v>
      </c>
      <c r="Z31" s="41">
        <f>Y31</f>
        <v>1059103.0658387027</v>
      </c>
      <c r="AA31" s="41">
        <f>P31</f>
        <v>953800</v>
      </c>
      <c r="AB31" s="41">
        <v>953800</v>
      </c>
      <c r="AC31" s="39" t="s">
        <v>116</v>
      </c>
      <c r="AD31" s="48" t="s">
        <v>95</v>
      </c>
      <c r="AE31" s="39" t="s">
        <v>97</v>
      </c>
      <c r="AF31" s="39" t="s">
        <v>89</v>
      </c>
      <c r="AG31" s="42">
        <v>41834</v>
      </c>
      <c r="AH31" s="42">
        <f>IF(AC31="ОЗП",AG31+15+30,IF(AC31="ЕИ",AG31+15,IF(AC31="ООК",AG31+30+30,IF(AC31="ОКП",AG31+30+30,0))))</f>
        <v>41879</v>
      </c>
      <c r="AI31" s="37" t="s">
        <v>588</v>
      </c>
      <c r="AJ31" s="20"/>
      <c r="AK31" s="7" t="str">
        <f>I31</f>
        <v xml:space="preserve">Приобретения ПК "Гранд Смета" и ТСНБ Тюменской области для нужд ОАО "Тюменьэнерго" </v>
      </c>
      <c r="AL31" s="21" t="s">
        <v>380</v>
      </c>
      <c r="AM31" s="37">
        <v>797</v>
      </c>
      <c r="AN31" s="37" t="s">
        <v>592</v>
      </c>
      <c r="AO31" s="37" t="s">
        <v>735</v>
      </c>
      <c r="AP31" s="37">
        <v>7113600000</v>
      </c>
      <c r="AQ31" s="37" t="s">
        <v>593</v>
      </c>
      <c r="AR31" s="42">
        <f>AH31+30</f>
        <v>41909</v>
      </c>
      <c r="AS31" s="42">
        <f>AR31</f>
        <v>41909</v>
      </c>
      <c r="AT31" s="42">
        <v>42004</v>
      </c>
      <c r="AU31" s="40" t="s">
        <v>736</v>
      </c>
      <c r="AV31" s="40"/>
      <c r="AW31" s="39" t="s">
        <v>98</v>
      </c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39" t="s">
        <v>98</v>
      </c>
      <c r="BI31" s="40" t="s">
        <v>737</v>
      </c>
      <c r="BJ31" s="49"/>
      <c r="BK31" s="49"/>
    </row>
    <row r="32" spans="1:65" s="38" customFormat="1" ht="97.5" customHeight="1">
      <c r="A32" s="39" t="s">
        <v>549</v>
      </c>
      <c r="B32" s="40" t="s">
        <v>816</v>
      </c>
      <c r="C32" s="6" t="s">
        <v>379</v>
      </c>
      <c r="D32" s="39" t="s">
        <v>450</v>
      </c>
      <c r="E32" s="22" t="s">
        <v>134</v>
      </c>
      <c r="F32" s="40">
        <v>72</v>
      </c>
      <c r="G32" s="37">
        <v>7200000</v>
      </c>
      <c r="H32" s="23"/>
      <c r="I32" s="46" t="s">
        <v>738</v>
      </c>
      <c r="J32" s="22" t="s">
        <v>198</v>
      </c>
      <c r="K32" s="39" t="s">
        <v>153</v>
      </c>
      <c r="L32" s="39" t="s">
        <v>144</v>
      </c>
      <c r="M32" s="139" t="s">
        <v>726</v>
      </c>
      <c r="N32" s="7" t="s">
        <v>739</v>
      </c>
      <c r="O32" s="7" t="s">
        <v>734</v>
      </c>
      <c r="P32" s="41">
        <f t="shared" ref="P32" si="0">Q32/1.18</f>
        <v>1571400</v>
      </c>
      <c r="Q32" s="41">
        <v>1854252</v>
      </c>
      <c r="R32" s="41">
        <v>1406403</v>
      </c>
      <c r="S32" s="7" t="s">
        <v>729</v>
      </c>
      <c r="T32" s="47">
        <v>1.0840000000000001</v>
      </c>
      <c r="U32" s="47">
        <v>1.0509999999999999</v>
      </c>
      <c r="V32" s="47">
        <v>1.0669999999999999</v>
      </c>
      <c r="W32" s="47">
        <v>1.056</v>
      </c>
      <c r="X32" s="40">
        <v>0.9</v>
      </c>
      <c r="Y32" s="41">
        <f>R32*T32*U32*V32*W32*X32</f>
        <v>1624847.5856073706</v>
      </c>
      <c r="Z32" s="41">
        <f>Y32*1.18</f>
        <v>1917320.1510166973</v>
      </c>
      <c r="AA32" s="41">
        <f>P32</f>
        <v>1571400</v>
      </c>
      <c r="AB32" s="41">
        <v>1854252</v>
      </c>
      <c r="AC32" s="39" t="s">
        <v>141</v>
      </c>
      <c r="AD32" s="48" t="s">
        <v>95</v>
      </c>
      <c r="AE32" s="39" t="s">
        <v>97</v>
      </c>
      <c r="AF32" s="39" t="s">
        <v>96</v>
      </c>
      <c r="AG32" s="42">
        <v>41821</v>
      </c>
      <c r="AH32" s="42">
        <f>IF(AC32="ОЗП",AG32+15+30,IF(AC32="ЕИ",AG32+15,IF(AC32="ООК",AG32+30+30,IF(AC32="ОКП",AG32+30+30,0))))</f>
        <v>41836</v>
      </c>
      <c r="AI32" s="37" t="s">
        <v>730</v>
      </c>
      <c r="AJ32" s="20" t="s">
        <v>731</v>
      </c>
      <c r="AK32" s="7" t="str">
        <f>I32</f>
        <v>Оказание услуг по сопровождению экспертно-диагностической и информационной системы оценки технического состояния маслонаполненного электрооборудования «Альбатрос»</v>
      </c>
      <c r="AL32" s="21" t="s">
        <v>380</v>
      </c>
      <c r="AM32" s="37">
        <v>796</v>
      </c>
      <c r="AN32" s="37" t="s">
        <v>592</v>
      </c>
      <c r="AO32" s="37">
        <v>71</v>
      </c>
      <c r="AP32" s="37">
        <v>7113600000</v>
      </c>
      <c r="AQ32" s="37" t="s">
        <v>593</v>
      </c>
      <c r="AR32" s="42">
        <f>AH32+30</f>
        <v>41866</v>
      </c>
      <c r="AS32" s="42">
        <f t="shared" ref="AS32" si="1">AR32</f>
        <v>41866</v>
      </c>
      <c r="AT32" s="42">
        <v>42185</v>
      </c>
      <c r="AU32" s="40" t="s">
        <v>740</v>
      </c>
      <c r="AV32" s="40"/>
      <c r="AW32" s="39" t="s">
        <v>98</v>
      </c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39" t="s">
        <v>98</v>
      </c>
      <c r="BI32" s="40" t="s">
        <v>741</v>
      </c>
      <c r="BJ32" s="49"/>
      <c r="BK32" s="49"/>
    </row>
    <row r="33" spans="1:63" s="51" customFormat="1" ht="20.25" hidden="1" customHeight="1">
      <c r="A33" s="131" t="s">
        <v>637</v>
      </c>
      <c r="B33" s="132"/>
      <c r="C33" s="132"/>
      <c r="D33" s="132"/>
      <c r="E33" s="133"/>
      <c r="F33" s="52"/>
      <c r="G33" s="52"/>
      <c r="H33" s="52"/>
      <c r="I33" s="53"/>
      <c r="J33" s="54"/>
      <c r="K33" s="54"/>
      <c r="L33" s="54"/>
      <c r="M33" s="54"/>
      <c r="N33" s="61"/>
      <c r="O33" s="61"/>
      <c r="P33" s="29"/>
      <c r="Q33" s="55">
        <f>SUM(Q30:Q32)</f>
        <v>4818427</v>
      </c>
      <c r="R33" s="61"/>
      <c r="S33" s="61"/>
      <c r="T33" s="61"/>
      <c r="U33" s="57"/>
      <c r="V33" s="21"/>
      <c r="W33" s="21"/>
      <c r="X33" s="21"/>
      <c r="Y33" s="29"/>
      <c r="Z33" s="55">
        <f>SUM(Z30:Z32)</f>
        <v>5055176.5354982782</v>
      </c>
      <c r="AA33" s="29"/>
      <c r="AB33" s="55">
        <f>SUM(AB30:AB32)</f>
        <v>4818427</v>
      </c>
      <c r="AC33" s="58"/>
      <c r="AD33" s="21"/>
      <c r="AE33" s="21"/>
      <c r="AF33" s="21"/>
      <c r="AG33" s="59"/>
      <c r="AH33" s="60"/>
      <c r="AI33" s="56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</row>
    <row r="34" spans="1:63" s="68" customFormat="1" ht="17.25" hidden="1" customHeight="1">
      <c r="A34" s="135" t="s">
        <v>638</v>
      </c>
      <c r="B34" s="136" t="s">
        <v>638</v>
      </c>
      <c r="C34" s="136"/>
      <c r="D34" s="136"/>
      <c r="E34" s="136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4"/>
      <c r="AD34" s="63"/>
      <c r="AE34" s="63"/>
      <c r="AF34" s="72"/>
      <c r="AG34" s="70"/>
      <c r="AH34" s="71"/>
      <c r="AI34" s="72"/>
      <c r="AJ34" s="63"/>
    </row>
    <row r="35" spans="1:63" ht="114.75" hidden="1" customHeight="1">
      <c r="A35" s="22">
        <v>8</v>
      </c>
      <c r="B35" s="7" t="s">
        <v>817</v>
      </c>
      <c r="C35" s="6" t="s">
        <v>379</v>
      </c>
      <c r="D35" s="22" t="s">
        <v>534</v>
      </c>
      <c r="E35" s="22" t="s">
        <v>87</v>
      </c>
      <c r="F35" s="24" t="s">
        <v>742</v>
      </c>
      <c r="G35" s="24">
        <v>6220050</v>
      </c>
      <c r="H35" s="23">
        <v>1</v>
      </c>
      <c r="I35" s="7" t="s">
        <v>743</v>
      </c>
      <c r="J35" s="22" t="s">
        <v>186</v>
      </c>
      <c r="K35" s="22" t="s">
        <v>174</v>
      </c>
      <c r="L35" s="22" t="s">
        <v>144</v>
      </c>
      <c r="M35" s="7" t="s">
        <v>744</v>
      </c>
      <c r="N35" s="7" t="s">
        <v>745</v>
      </c>
      <c r="O35" s="7" t="s">
        <v>746</v>
      </c>
      <c r="P35" s="27">
        <v>700672.4</v>
      </c>
      <c r="Q35" s="29">
        <v>826793.43200000003</v>
      </c>
      <c r="R35" s="29">
        <v>613280</v>
      </c>
      <c r="S35" s="20" t="s">
        <v>747</v>
      </c>
      <c r="T35" s="20">
        <v>1.0840000000000001</v>
      </c>
      <c r="U35" s="20">
        <v>1.0509999999999999</v>
      </c>
      <c r="V35" s="20">
        <v>1.0669999999999999</v>
      </c>
      <c r="W35" s="20">
        <v>1.0529999999999999</v>
      </c>
      <c r="X35" s="20">
        <v>0.9</v>
      </c>
      <c r="Y35" s="36">
        <v>706522.4</v>
      </c>
      <c r="Z35" s="36">
        <v>833696.43200000003</v>
      </c>
      <c r="AA35" s="27">
        <v>700672.4</v>
      </c>
      <c r="AB35" s="27">
        <v>826793.43200000003</v>
      </c>
      <c r="AC35" s="22" t="s">
        <v>116</v>
      </c>
      <c r="AD35" s="22" t="s">
        <v>157</v>
      </c>
      <c r="AE35" s="22" t="s">
        <v>105</v>
      </c>
      <c r="AF35" s="22" t="s">
        <v>89</v>
      </c>
      <c r="AG35" s="25">
        <v>41834</v>
      </c>
      <c r="AH35" s="25">
        <v>41884</v>
      </c>
      <c r="AI35" s="20"/>
      <c r="AJ35" s="20"/>
      <c r="AK35" s="7" t="s">
        <v>748</v>
      </c>
      <c r="AL35" s="21" t="s">
        <v>749</v>
      </c>
      <c r="AM35" s="20">
        <v>356</v>
      </c>
      <c r="AN35" s="20" t="s">
        <v>750</v>
      </c>
      <c r="AO35" s="20">
        <v>1</v>
      </c>
      <c r="AP35" s="20">
        <v>71139000000</v>
      </c>
      <c r="AQ35" s="20" t="s">
        <v>610</v>
      </c>
      <c r="AR35" s="25">
        <v>41904</v>
      </c>
      <c r="AS35" s="25">
        <v>41944</v>
      </c>
      <c r="AT35" s="25">
        <v>42004</v>
      </c>
      <c r="AU35" s="7">
        <v>2014</v>
      </c>
      <c r="AV35" s="7"/>
      <c r="AW35" s="22" t="s">
        <v>98</v>
      </c>
      <c r="AX35" s="7" t="s">
        <v>98</v>
      </c>
      <c r="AY35" s="7"/>
      <c r="AZ35" s="7"/>
      <c r="BA35" s="7"/>
      <c r="BB35" s="7"/>
      <c r="BC35" s="7"/>
      <c r="BD35" s="7"/>
      <c r="BE35" s="7"/>
      <c r="BF35" s="7"/>
      <c r="BG35" s="7"/>
      <c r="BH35" s="39" t="s">
        <v>98</v>
      </c>
      <c r="BI35" s="28"/>
      <c r="BJ35" s="49"/>
      <c r="BK35" s="49"/>
    </row>
    <row r="36" spans="1:63" ht="114.75" hidden="1" customHeight="1">
      <c r="A36" s="22">
        <v>8</v>
      </c>
      <c r="B36" s="7" t="s">
        <v>818</v>
      </c>
      <c r="C36" s="6" t="s">
        <v>379</v>
      </c>
      <c r="D36" s="22" t="s">
        <v>534</v>
      </c>
      <c r="E36" s="22" t="s">
        <v>161</v>
      </c>
      <c r="F36" s="24">
        <v>51.51</v>
      </c>
      <c r="G36" s="24">
        <v>5141220</v>
      </c>
      <c r="H36" s="23">
        <v>1</v>
      </c>
      <c r="I36" s="7" t="s">
        <v>751</v>
      </c>
      <c r="J36" s="22" t="s">
        <v>276</v>
      </c>
      <c r="K36" s="22" t="s">
        <v>143</v>
      </c>
      <c r="L36" s="22" t="s">
        <v>144</v>
      </c>
      <c r="M36" s="7" t="s">
        <v>752</v>
      </c>
      <c r="N36" s="7" t="s">
        <v>753</v>
      </c>
      <c r="O36" s="7" t="s">
        <v>754</v>
      </c>
      <c r="P36" s="27">
        <v>3707510.96</v>
      </c>
      <c r="Q36" s="29">
        <v>4374862.9327999996</v>
      </c>
      <c r="R36" s="29">
        <v>3501982.89</v>
      </c>
      <c r="S36" s="20" t="s">
        <v>747</v>
      </c>
      <c r="T36" s="20">
        <v>1.0509999999999999</v>
      </c>
      <c r="U36" s="20">
        <v>1.0669999999999999</v>
      </c>
      <c r="V36" s="20">
        <v>1.0529999999999999</v>
      </c>
      <c r="W36" s="20">
        <v>1.0469999999999999</v>
      </c>
      <c r="X36" s="20">
        <v>0.9</v>
      </c>
      <c r="Y36" s="36">
        <v>3707626.7</v>
      </c>
      <c r="Z36" s="36">
        <v>4374999.5060000001</v>
      </c>
      <c r="AA36" s="27">
        <v>3707510.96</v>
      </c>
      <c r="AB36" s="27">
        <v>4374862.9327999996</v>
      </c>
      <c r="AC36" s="22" t="s">
        <v>141</v>
      </c>
      <c r="AD36" s="22" t="s">
        <v>157</v>
      </c>
      <c r="AE36" s="22" t="s">
        <v>105</v>
      </c>
      <c r="AF36" s="22" t="s">
        <v>96</v>
      </c>
      <c r="AG36" s="25">
        <v>41851</v>
      </c>
      <c r="AH36" s="25">
        <v>41851</v>
      </c>
      <c r="AI36" s="20" t="s">
        <v>755</v>
      </c>
      <c r="AJ36" s="20" t="s">
        <v>756</v>
      </c>
      <c r="AK36" s="7" t="s">
        <v>757</v>
      </c>
      <c r="AL36" s="21" t="s">
        <v>749</v>
      </c>
      <c r="AM36" s="20">
        <v>112</v>
      </c>
      <c r="AN36" s="20" t="s">
        <v>758</v>
      </c>
      <c r="AO36" s="20">
        <v>96.335999999999999</v>
      </c>
      <c r="AP36" s="20">
        <v>71139000000</v>
      </c>
      <c r="AQ36" s="20" t="s">
        <v>610</v>
      </c>
      <c r="AR36" s="25">
        <v>41866</v>
      </c>
      <c r="AS36" s="25">
        <v>42005</v>
      </c>
      <c r="AT36" s="25">
        <v>42369</v>
      </c>
      <c r="AU36" s="7">
        <v>2015</v>
      </c>
      <c r="AV36" s="7"/>
      <c r="AW36" s="22" t="s">
        <v>98</v>
      </c>
      <c r="AX36" s="7" t="s">
        <v>98</v>
      </c>
      <c r="AY36" s="7"/>
      <c r="AZ36" s="7"/>
      <c r="BA36" s="7"/>
      <c r="BB36" s="7"/>
      <c r="BC36" s="7"/>
      <c r="BD36" s="7"/>
      <c r="BE36" s="7"/>
      <c r="BF36" s="7"/>
      <c r="BG36" s="7"/>
      <c r="BH36" s="39" t="s">
        <v>98</v>
      </c>
      <c r="BI36" s="28"/>
      <c r="BJ36" s="49"/>
      <c r="BK36" s="49"/>
    </row>
    <row r="37" spans="1:63" ht="114.75" customHeight="1">
      <c r="A37" s="22">
        <v>8</v>
      </c>
      <c r="B37" s="7" t="s">
        <v>819</v>
      </c>
      <c r="C37" s="6" t="s">
        <v>379</v>
      </c>
      <c r="D37" s="22" t="s">
        <v>759</v>
      </c>
      <c r="E37" s="22" t="s">
        <v>156</v>
      </c>
      <c r="F37" s="24" t="s">
        <v>760</v>
      </c>
      <c r="G37" s="24">
        <v>6411000</v>
      </c>
      <c r="H37" s="23">
        <v>1</v>
      </c>
      <c r="I37" s="7" t="s">
        <v>761</v>
      </c>
      <c r="J37" s="22" t="s">
        <v>762</v>
      </c>
      <c r="K37" s="22" t="s">
        <v>174</v>
      </c>
      <c r="L37" s="22" t="s">
        <v>144</v>
      </c>
      <c r="M37" s="7">
        <v>41159</v>
      </c>
      <c r="N37" s="7" t="s">
        <v>763</v>
      </c>
      <c r="O37" s="7" t="s">
        <v>764</v>
      </c>
      <c r="P37" s="27">
        <v>691286</v>
      </c>
      <c r="Q37" s="29">
        <v>815718</v>
      </c>
      <c r="R37" s="29">
        <v>932207</v>
      </c>
      <c r="S37" s="20" t="s">
        <v>765</v>
      </c>
      <c r="T37" s="20">
        <v>1.0840000000000001E-2</v>
      </c>
      <c r="U37" s="20">
        <v>1.051E-2</v>
      </c>
      <c r="V37" s="20">
        <v>1.0670000000000001E-2</v>
      </c>
      <c r="W37" s="20">
        <v>1.0670000000000001E-2</v>
      </c>
      <c r="X37" s="20">
        <v>0.9</v>
      </c>
      <c r="Y37" s="36">
        <v>691286</v>
      </c>
      <c r="Z37" s="36">
        <v>815718</v>
      </c>
      <c r="AA37" s="27">
        <v>691286</v>
      </c>
      <c r="AB37" s="27">
        <v>815718</v>
      </c>
      <c r="AC37" s="22" t="s">
        <v>116</v>
      </c>
      <c r="AD37" s="22" t="s">
        <v>766</v>
      </c>
      <c r="AE37" s="22" t="s">
        <v>97</v>
      </c>
      <c r="AF37" s="22" t="s">
        <v>89</v>
      </c>
      <c r="AG37" s="25">
        <v>41912</v>
      </c>
      <c r="AH37" s="25">
        <v>41974</v>
      </c>
      <c r="AI37" s="20" t="s">
        <v>588</v>
      </c>
      <c r="AJ37" s="20"/>
      <c r="AK37" s="7" t="s">
        <v>761</v>
      </c>
      <c r="AL37" s="21" t="s">
        <v>380</v>
      </c>
      <c r="AM37" s="20">
        <v>796</v>
      </c>
      <c r="AN37" s="20" t="s">
        <v>597</v>
      </c>
      <c r="AO37" s="20" t="s">
        <v>767</v>
      </c>
      <c r="AP37" s="20">
        <v>7113600000</v>
      </c>
      <c r="AQ37" s="20" t="s">
        <v>589</v>
      </c>
      <c r="AR37" s="25">
        <v>41993</v>
      </c>
      <c r="AS37" s="25">
        <v>42005</v>
      </c>
      <c r="AT37" s="25">
        <v>42369</v>
      </c>
      <c r="AU37" s="7">
        <v>2015</v>
      </c>
      <c r="AV37" s="7"/>
      <c r="AW37" s="22" t="s">
        <v>98</v>
      </c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39" t="s">
        <v>98</v>
      </c>
      <c r="BI37" s="28"/>
      <c r="BJ37" s="49"/>
      <c r="BK37" s="49"/>
    </row>
    <row r="38" spans="1:63" ht="114.75" hidden="1" customHeight="1">
      <c r="A38" s="22">
        <v>8</v>
      </c>
      <c r="B38" s="7" t="s">
        <v>820</v>
      </c>
      <c r="C38" s="6" t="s">
        <v>379</v>
      </c>
      <c r="D38" s="22" t="s">
        <v>536</v>
      </c>
      <c r="E38" s="22" t="s">
        <v>87</v>
      </c>
      <c r="F38" s="24" t="s">
        <v>642</v>
      </c>
      <c r="G38" s="24">
        <v>4510300</v>
      </c>
      <c r="H38" s="23" t="s">
        <v>586</v>
      </c>
      <c r="I38" s="7" t="s">
        <v>768</v>
      </c>
      <c r="J38" s="22" t="s">
        <v>186</v>
      </c>
      <c r="K38" s="22" t="s">
        <v>178</v>
      </c>
      <c r="L38" s="22" t="s">
        <v>154</v>
      </c>
      <c r="M38" s="7" t="s">
        <v>643</v>
      </c>
      <c r="N38" s="7" t="s">
        <v>644</v>
      </c>
      <c r="O38" s="7" t="s">
        <v>645</v>
      </c>
      <c r="P38" s="27">
        <v>9759062.0399999991</v>
      </c>
      <c r="Q38" s="29">
        <v>11515693.210000001</v>
      </c>
      <c r="R38" s="29">
        <v>8580129.25</v>
      </c>
      <c r="S38" s="20" t="s">
        <v>646</v>
      </c>
      <c r="T38" s="20">
        <v>1.0840000000000001</v>
      </c>
      <c r="U38" s="20">
        <v>1.0509999999999999</v>
      </c>
      <c r="V38" s="20">
        <v>1.0669999999999999</v>
      </c>
      <c r="W38" s="20">
        <v>1.056</v>
      </c>
      <c r="X38" s="20">
        <v>0.9</v>
      </c>
      <c r="Y38" s="36">
        <v>9912807.5599906296</v>
      </c>
      <c r="Z38" s="36">
        <v>11697112.919990629</v>
      </c>
      <c r="AA38" s="27">
        <v>9759062.0399999991</v>
      </c>
      <c r="AB38" s="27">
        <v>11515693.210000001</v>
      </c>
      <c r="AC38" s="22" t="s">
        <v>165</v>
      </c>
      <c r="AD38" s="22" t="s">
        <v>142</v>
      </c>
      <c r="AE38" s="22" t="s">
        <v>105</v>
      </c>
      <c r="AF38" s="22" t="s">
        <v>89</v>
      </c>
      <c r="AG38" s="25">
        <v>41821</v>
      </c>
      <c r="AH38" s="25">
        <f>AG38+20+31</f>
        <v>41872</v>
      </c>
      <c r="AI38" s="20"/>
      <c r="AJ38" s="20"/>
      <c r="AK38" s="7" t="s">
        <v>768</v>
      </c>
      <c r="AL38" s="21" t="s">
        <v>380</v>
      </c>
      <c r="AM38" s="20">
        <v>796</v>
      </c>
      <c r="AN38" s="20" t="s">
        <v>591</v>
      </c>
      <c r="AO38" s="20">
        <v>2</v>
      </c>
      <c r="AP38" s="20">
        <v>71126000000</v>
      </c>
      <c r="AQ38" s="20" t="s">
        <v>603</v>
      </c>
      <c r="AR38" s="25">
        <f>AH38+20</f>
        <v>41892</v>
      </c>
      <c r="AS38" s="25">
        <f>AR38</f>
        <v>41892</v>
      </c>
      <c r="AT38" s="25">
        <v>41973</v>
      </c>
      <c r="AU38" s="7">
        <v>2014</v>
      </c>
      <c r="AV38" s="7"/>
      <c r="AW38" s="22" t="s">
        <v>98</v>
      </c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22" t="s">
        <v>98</v>
      </c>
      <c r="BI38" s="28"/>
      <c r="BJ38" s="49"/>
      <c r="BK38" s="49"/>
    </row>
    <row r="39" spans="1:63" s="51" customFormat="1" ht="20.25" hidden="1" customHeight="1">
      <c r="A39" s="137" t="s">
        <v>639</v>
      </c>
      <c r="B39" s="137"/>
      <c r="C39" s="137"/>
      <c r="D39" s="137"/>
      <c r="E39" s="137"/>
      <c r="F39" s="52"/>
      <c r="G39" s="52"/>
      <c r="H39" s="52"/>
      <c r="I39" s="53"/>
      <c r="J39" s="54"/>
      <c r="K39" s="54"/>
      <c r="L39" s="54"/>
      <c r="M39" s="54"/>
      <c r="N39" s="61"/>
      <c r="O39" s="61"/>
      <c r="P39" s="29"/>
      <c r="Q39" s="55">
        <f>SUM(Q35:Q38)</f>
        <v>17533067.5748</v>
      </c>
      <c r="R39" s="61"/>
      <c r="S39" s="61"/>
      <c r="T39" s="61"/>
      <c r="U39" s="57"/>
      <c r="V39" s="21"/>
      <c r="W39" s="21"/>
      <c r="X39" s="21"/>
      <c r="Y39" s="29"/>
      <c r="Z39" s="55">
        <f>SUM(Z35:Z38)</f>
        <v>17721526.85799063</v>
      </c>
      <c r="AA39" s="29"/>
      <c r="AB39" s="55">
        <f>SUM(AB35:AB38)</f>
        <v>17533067.5748</v>
      </c>
      <c r="AC39" s="58"/>
      <c r="AD39" s="21"/>
      <c r="AE39" s="21"/>
      <c r="AF39" s="21"/>
      <c r="AG39" s="59"/>
      <c r="AH39" s="60"/>
      <c r="AI39" s="56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</row>
    <row r="40" spans="1:63" s="84" customFormat="1" ht="21" hidden="1" customHeight="1">
      <c r="A40" s="134" t="s">
        <v>640</v>
      </c>
      <c r="B40" s="134"/>
      <c r="C40" s="134"/>
      <c r="D40" s="134"/>
      <c r="E40" s="134"/>
      <c r="F40" s="85"/>
      <c r="G40" s="85"/>
      <c r="H40" s="85"/>
      <c r="I40" s="76"/>
      <c r="J40" s="75"/>
      <c r="K40" s="75"/>
      <c r="L40" s="75"/>
      <c r="M40" s="75"/>
      <c r="N40" s="77"/>
      <c r="O40" s="77"/>
      <c r="P40" s="77"/>
      <c r="Q40" s="77">
        <f>Q28+Q33+Q39</f>
        <v>88844414.444800004</v>
      </c>
      <c r="R40" s="77"/>
      <c r="S40" s="77"/>
      <c r="T40" s="77"/>
      <c r="U40" s="78"/>
      <c r="V40" s="79"/>
      <c r="W40" s="79"/>
      <c r="X40" s="79"/>
      <c r="Y40" s="79"/>
      <c r="Z40" s="77">
        <f>Z28+Z33+Z39</f>
        <v>91656472.976832062</v>
      </c>
      <c r="AA40" s="79"/>
      <c r="AB40" s="77">
        <f>AB28+AB33+AB39</f>
        <v>88844414.444800004</v>
      </c>
      <c r="AC40" s="80"/>
      <c r="AD40" s="79"/>
      <c r="AE40" s="79"/>
      <c r="AF40" s="79"/>
      <c r="AG40" s="81"/>
      <c r="AH40" s="82"/>
      <c r="AI40" s="83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</row>
    <row r="41" spans="1:63">
      <c r="B41" s="26"/>
      <c r="C41" s="26"/>
    </row>
    <row r="42" spans="1:63">
      <c r="A42" s="34"/>
      <c r="B42" s="26"/>
      <c r="C42" s="34"/>
      <c r="Q42" s="107">
        <f>Q40+'Кор 3 кв  Условно-постоянные'!K13</f>
        <v>101431712.3348</v>
      </c>
    </row>
    <row r="43" spans="1:63">
      <c r="A43" s="9"/>
      <c r="B43" s="26"/>
      <c r="C43" s="26"/>
    </row>
    <row r="44" spans="1:63">
      <c r="A44" s="26"/>
      <c r="B44" s="26"/>
      <c r="C44" s="26"/>
    </row>
    <row r="45" spans="1:63">
      <c r="A45" s="26"/>
      <c r="B45" s="26"/>
      <c r="C45" s="26"/>
    </row>
    <row r="46" spans="1:63">
      <c r="A46" s="26"/>
      <c r="B46" s="26"/>
      <c r="C46" s="26"/>
    </row>
    <row r="47" spans="1:63">
      <c r="A47" s="26"/>
      <c r="B47" s="26"/>
      <c r="C47" s="26"/>
    </row>
    <row r="48" spans="1:63">
      <c r="A48" s="26"/>
    </row>
    <row r="49" spans="1:1">
      <c r="A49" s="26"/>
    </row>
  </sheetData>
  <protectedRanges>
    <protectedRange sqref="F17:G22" name="Диапазон1_1_1_1"/>
    <protectedRange sqref="F23:G23" name="Диапазон1_1_1_1_1"/>
    <protectedRange sqref="F24:G25" name="Диапазон1_1_1_1_2"/>
    <protectedRange sqref="F26:G27" name="Диапазон1_1_1_1_3"/>
    <protectedRange sqref="F30:G30" name="Диапазон1_1_1"/>
    <protectedRange sqref="F31:G32" name="Диапазон1_1_1_1_4"/>
    <protectedRange sqref="F37:G38" name="Диапазон1_1_1_1_5"/>
  </protectedRanges>
  <autoFilter ref="A8:BK40">
    <filterColumn colId="3">
      <filters>
        <filter val="ДИТ"/>
        <filter val="ОДиКИ УД"/>
      </filters>
    </filterColumn>
  </autoFilter>
  <mergeCells count="68">
    <mergeCell ref="A28:E28"/>
    <mergeCell ref="A40:E40"/>
    <mergeCell ref="A34:E34"/>
    <mergeCell ref="A39:E39"/>
    <mergeCell ref="A29:E29"/>
    <mergeCell ref="A33:E33"/>
    <mergeCell ref="A11:E11"/>
    <mergeCell ref="A12:E12"/>
    <mergeCell ref="A13:E13"/>
    <mergeCell ref="A2:AI2"/>
    <mergeCell ref="A9:E9"/>
    <mergeCell ref="A10:E10"/>
    <mergeCell ref="AA5:AB6"/>
    <mergeCell ref="AC5:AC7"/>
    <mergeCell ref="AD5:AH5"/>
    <mergeCell ref="AI5:AJ5"/>
    <mergeCell ref="M5:M7"/>
    <mergeCell ref="N5:N7"/>
    <mergeCell ref="O5:O7"/>
    <mergeCell ref="P5:Q6"/>
    <mergeCell ref="R5:Z5"/>
    <mergeCell ref="H5:H7"/>
    <mergeCell ref="BI5:BI7"/>
    <mergeCell ref="C6:C7"/>
    <mergeCell ref="D6:D7"/>
    <mergeCell ref="E6:E7"/>
    <mergeCell ref="R6:R7"/>
    <mergeCell ref="S6:W6"/>
    <mergeCell ref="X6:X7"/>
    <mergeCell ref="Y6:Z6"/>
    <mergeCell ref="AD6:AD7"/>
    <mergeCell ref="AE6:AE7"/>
    <mergeCell ref="AF6:AF7"/>
    <mergeCell ref="AG6:AG7"/>
    <mergeCell ref="AH6:AH7"/>
    <mergeCell ref="AI6:AI7"/>
    <mergeCell ref="AJ6:AJ7"/>
    <mergeCell ref="AU5:AU7"/>
    <mergeCell ref="AV5:AV7"/>
    <mergeCell ref="AW5:AW7"/>
    <mergeCell ref="AX5:AX7"/>
    <mergeCell ref="AY5:BH5"/>
    <mergeCell ref="AY6:AY7"/>
    <mergeCell ref="AZ6:AZ7"/>
    <mergeCell ref="BA6:BA7"/>
    <mergeCell ref="BB6:BB7"/>
    <mergeCell ref="BC6:BC7"/>
    <mergeCell ref="BD6:BD7"/>
    <mergeCell ref="BE6:BG6"/>
    <mergeCell ref="BH6:BH7"/>
    <mergeCell ref="AK5:AT5"/>
    <mergeCell ref="AL6:AL7"/>
    <mergeCell ref="AM6:AN6"/>
    <mergeCell ref="AO6:AO7"/>
    <mergeCell ref="AP6:AQ6"/>
    <mergeCell ref="AR6:AR7"/>
    <mergeCell ref="AS6:AS7"/>
    <mergeCell ref="AT6:AT7"/>
    <mergeCell ref="AK6:AK7"/>
    <mergeCell ref="I5:I7"/>
    <mergeCell ref="J5:J7"/>
    <mergeCell ref="K5:K7"/>
    <mergeCell ref="L5:L7"/>
    <mergeCell ref="A5:A7"/>
    <mergeCell ref="B5:B7"/>
    <mergeCell ref="C5:E5"/>
    <mergeCell ref="F5:F7"/>
    <mergeCell ref="G5:G7"/>
  </mergeCells>
  <dataValidations count="26">
    <dataValidation type="list" allowBlank="1" showInputMessage="1" showErrorMessage="1" sqref="D14">
      <formula1>Организатор</formula1>
    </dataValidation>
    <dataValidation type="list" allowBlank="1" showInputMessage="1" showErrorMessage="1" sqref="E14">
      <formula1>Функциональный</formula1>
    </dataValidation>
    <dataValidation type="list" allowBlank="1" showInputMessage="1" showErrorMessage="1" sqref="J14">
      <formula1>Группа</formula1>
    </dataValidation>
    <dataValidation type="list" allowBlank="1" showInputMessage="1" showErrorMessage="1" sqref="K14">
      <formula1>продукции</formula1>
    </dataValidation>
    <dataValidation type="list" allowBlank="1" showInputMessage="1" showErrorMessage="1" sqref="L14">
      <formula1>финансирования</formula1>
    </dataValidation>
    <dataValidation type="list" allowBlank="1" showInputMessage="1" showErrorMessage="1" sqref="AC14">
      <formula1>Способ</formula1>
    </dataValidation>
    <dataValidation type="list" allowBlank="1" showInputMessage="1" showErrorMessage="1" sqref="AD14">
      <formula1>КогалымскиеЭС</formula1>
    </dataValidation>
    <dataValidation type="list" allowBlank="1" showInputMessage="1" showErrorMessage="1" sqref="AE14">
      <formula1>Уровень_ЗК</formula1>
    </dataValidation>
    <dataValidation type="list" allowBlank="1" showInputMessage="1" showErrorMessage="1" sqref="AF14 AF37">
      <formula1>Неэлектронная</formula1>
    </dataValidation>
    <dataValidation type="list" allowBlank="1" showInputMessage="1" showErrorMessage="1" sqref="AW14">
      <formula1>Нет</formula1>
    </dataValidation>
    <dataValidation type="list" allowBlank="1" showInputMessage="1" showErrorMessage="1" sqref="A14 A21 A23 A27 A35:A36">
      <formula1>"1, 2, 3, 4, 5, 6, 7, 8"</formula1>
    </dataValidation>
    <dataValidation type="list" allowBlank="1" showInputMessage="1" showErrorMessage="1" sqref="A15:A20 A22 A24:A26 A30:A32 A37:A38">
      <formula1>"1, 2, 2 it, 3, 3 it, 5, 6, 7, 8, 8 it"</formula1>
    </dataValidation>
    <dataValidation type="list" allowBlank="1" showInputMessage="1" showErrorMessage="1" sqref="AX35:AX36">
      <formula1>$DF$2:$DF$3</formula1>
    </dataValidation>
    <dataValidation type="list" allowBlank="1" showInputMessage="1" showErrorMessage="1" sqref="D35:D36">
      <formula1>$DG$2:$DG$9</formula1>
    </dataValidation>
    <dataValidation type="list" allowBlank="1" showInputMessage="1" showErrorMessage="1" sqref="K35:K36">
      <formula1>$DE$2:$DE$12</formula1>
    </dataValidation>
    <dataValidation type="list" allowBlank="1" showInputMessage="1" showErrorMessage="1" sqref="E35:E36">
      <formula1>$CY$2:$CY$12</formula1>
    </dataValidation>
    <dataValidation type="list" allowBlank="1" showInputMessage="1" showErrorMessage="1" sqref="AD35:AD36">
      <formula1>$DA$2:$DA$12</formula1>
    </dataValidation>
    <dataValidation type="list" allowBlank="1" showInputMessage="1" showErrorMessage="1" sqref="AE35:AE36">
      <formula1>$DC$2:$DC$4</formula1>
    </dataValidation>
    <dataValidation type="list" allowBlank="1" showInputMessage="1" showErrorMessage="1" sqref="AF35:AF36">
      <formula1>$DB$2:$DB$3</formula1>
    </dataValidation>
    <dataValidation type="list" allowBlank="1" showInputMessage="1" showErrorMessage="1" sqref="AW35:AW37">
      <formula1>$DD$2:$DD$3</formula1>
    </dataValidation>
    <dataValidation type="list" allowBlank="1" showInputMessage="1" showErrorMessage="1" sqref="J36">
      <formula1>$CX$2:$CX$182</formula1>
    </dataValidation>
    <dataValidation type="list" allowBlank="1" showInputMessage="1" showErrorMessage="1" sqref="L36">
      <formula1>$CW$2:$CW$38</formula1>
    </dataValidation>
    <dataValidation type="list" allowBlank="1" showInputMessage="1" showErrorMessage="1" sqref="AC36">
      <formula1>$CZ$2:$CZ$52</formula1>
    </dataValidation>
    <dataValidation type="list" allowBlank="1" showInputMessage="1" showErrorMessage="1" sqref="J35">
      <formula1>$CX$2:$CX$183</formula1>
    </dataValidation>
    <dataValidation type="list" allowBlank="1" showInputMessage="1" showErrorMessage="1" sqref="L35">
      <formula1>$CW$2:$CW$39</formula1>
    </dataValidation>
    <dataValidation type="list" allowBlank="1" showInputMessage="1" showErrorMessage="1" sqref="AC35">
      <formula1>$CZ$2:$CZ$53</formula1>
    </dataValidation>
  </dataValidations>
  <pageMargins left="0.11811023622047245" right="0" top="0" bottom="0" header="0" footer="0"/>
  <pageSetup paperSize="8" scale="51" fitToHeight="15" orientation="landscape" r:id="rId1"/>
  <colBreaks count="1" manualBreakCount="1">
    <brk id="60" max="44" man="1"/>
  </colBreaks>
  <extLst>
    <ext xmlns:x14="http://schemas.microsoft.com/office/spreadsheetml/2009/9/main" uri="{CCE6A557-97BC-4b89-ADB6-D9C93CAAB3DF}">
      <x14:dataValidations xmlns:xm="http://schemas.microsoft.com/office/excel/2006/main" count="32">
        <x14:dataValidation type="list" allowBlank="1" showInputMessage="1" showErrorMessage="1">
          <x14:formula1>
            <xm:f>'[9]Справочники - не удалять!!!'!#REF!</xm:f>
          </x14:formula1>
          <xm:sqref>D14:E14 J14:L14 AC14:AF14 AW14 AF37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D15:E15 J15:L15 AC15:AF15 AW15 BH14:BH15</xm:sqref>
        </x14:dataValidation>
        <x14:dataValidation type="list" allowBlank="1" showInputMessage="1" showErrorMessage="1">
          <x14:formula1>
            <xm:f>'[1]Справочники - не удалять!!!'!#REF!</xm:f>
          </x14:formula1>
          <xm:sqref>J16:L16 AC16:AF16 AW16 BH16 D16:E16 J22:L22 AC22:AF22 AW22 BH22 D22:E22 J18:L20 BH18:BH20 AW18:AW20 D18:E20 AC18:AF20 AW38 D38:E38 BH38 AC38:AF38 J38:L38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E17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J17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K17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L17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AC17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AD17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AE17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AF17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AW17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BH17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D17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AC21:AF21 AW21 BH21 D21:E21 J21:L21</xm:sqref>
        </x14:dataValidation>
        <x14:dataValidation type="list" allowBlank="1" showInputMessage="1" showErrorMessage="1">
          <x14:formula1>
            <xm:f>'[13]Справочники - не удалять!!!'!#REF!</xm:f>
          </x14:formula1>
          <xm:sqref>J23:L23 AC23:AF23 AW23 BH23 D23:E23</xm:sqref>
        </x14:dataValidation>
        <x14:dataValidation type="list" allowBlank="1" showInputMessage="1" showErrorMessage="1">
          <x14:formula1>
            <xm:f>'[14]Справочники - не удалять!!!'!#REF!</xm:f>
          </x14:formula1>
          <xm:sqref>BH24:BH26 AW24:AW27</xm:sqref>
        </x14:dataValidation>
        <x14:dataValidation type="list" allowBlank="1" showInputMessage="1" showErrorMessage="1">
          <x14:formula1>
            <xm:f>'[14]Справочники - не удалять!!!'!#REF!</xm:f>
          </x14:formula1>
          <xm:sqref>AF24:AF26</xm:sqref>
        </x14:dataValidation>
        <x14:dataValidation type="list" allowBlank="1" showInputMessage="1" showErrorMessage="1">
          <x14:formula1>
            <xm:f>'[14]Справочники - не удалять!!!'!#REF!</xm:f>
          </x14:formula1>
          <xm:sqref>AD24:AD26</xm:sqref>
        </x14:dataValidation>
        <x14:dataValidation type="list" allowBlank="1" showInputMessage="1" showErrorMessage="1">
          <x14:formula1>
            <xm:f>'[14]Справочники - не удалять!!!'!#REF!</xm:f>
          </x14:formula1>
          <xm:sqref>D24</xm:sqref>
        </x14:dataValidation>
        <x14:dataValidation type="list" allowBlank="1" showInputMessage="1" showErrorMessage="1">
          <x14:formula1>
            <xm:f>'[14]Справочники - не удалять!!!'!#REF!</xm:f>
          </x14:formula1>
          <xm:sqref>BL25:BL27</xm:sqref>
        </x14:dataValidation>
        <x14:dataValidation type="list" allowBlank="1" showInputMessage="1" showErrorMessage="1">
          <x14:formula1>
            <xm:f>'[14]Справочники - не удалять!!!'!#REF!</xm:f>
          </x14:formula1>
          <xm:sqref>E24</xm:sqref>
        </x14:dataValidation>
        <x14:dataValidation type="list" allowBlank="1" showInputMessage="1" showErrorMessage="1">
          <x14:formula1>
            <xm:f>'[15]Справочники - не удалять!!!'!#REF!</xm:f>
          </x14:formula1>
          <xm:sqref>AE24 J24:L24 AC24</xm:sqref>
        </x14:dataValidation>
        <x14:dataValidation type="list" allowBlank="1" showInputMessage="1" showErrorMessage="1">
          <x14:formula1>
            <xm:f>'[16]Справочники - не удалять!!!'!#REF!</xm:f>
          </x14:formula1>
          <xm:sqref>D25:E25 J25:L25 AC25 AE25</xm:sqref>
        </x14:dataValidation>
        <x14:dataValidation type="list" allowBlank="1" showInputMessage="1" showErrorMessage="1">
          <x14:formula1>
            <xm:f>'[17]Справочники - не удалять!!!'!#REF!</xm:f>
          </x14:formula1>
          <xm:sqref>D26:E26 J26:L26 AC26 AE26</xm:sqref>
        </x14:dataValidation>
        <x14:dataValidation type="list" allowBlank="1" showInputMessage="1" showErrorMessage="1">
          <x14:formula1>
            <xm:f>'[18]Справочники - не удалять!!!'!#REF!</xm:f>
          </x14:formula1>
          <xm:sqref>J27:L27 AC27:AF27 E27 BH27</xm:sqref>
        </x14:dataValidation>
        <x14:dataValidation type="list" allowBlank="1" showInputMessage="1" showErrorMessage="1">
          <x14:formula1>
            <xm:f>'[19]Справочники - не удалять!!!'!#REF!</xm:f>
          </x14:formula1>
          <xm:sqref>J30:L30 D30:E31 AD30:AE30 AD31:AF31 K31:L31 AW30:AW31 BH30:BH32 BH35:BH37</xm:sqref>
        </x14:dataValidation>
        <x14:dataValidation type="list" allowBlank="1" showInputMessage="1" showErrorMessage="1">
          <x14:formula1>
            <xm:f>'[20]Справочники - не удалять!!!'!#REF!</xm:f>
          </x14:formula1>
          <xm:sqref>AC31</xm:sqref>
        </x14:dataValidation>
        <x14:dataValidation type="list" allowBlank="1" showInputMessage="1" showErrorMessage="1">
          <x14:formula1>
            <xm:f>'[21]Справочники - не удалять!!!'!#REF!</xm:f>
          </x14:formula1>
          <xm:sqref>J31</xm:sqref>
        </x14:dataValidation>
        <x14:dataValidation type="list" allowBlank="1" showInputMessage="1" showErrorMessage="1">
          <x14:formula1>
            <xm:f>'[22]Справочники - не удалять!!!'!#REF!</xm:f>
          </x14:formula1>
          <xm:sqref>D32:E32 J32:L32 AC32:AF32 AW32</xm:sqref>
        </x14:dataValidation>
        <x14:dataValidation type="list" allowBlank="1" showInputMessage="1" showErrorMessage="1">
          <x14:formula1>
            <xm:f>'[23]Справочники - не удалять!!!'!#REF!</xm:f>
          </x14:formula1>
          <xm:sqref>J37:L37 D37:E37 AC37:AE37</xm:sqref>
        </x14:dataValidation>
        <x14:dataValidation type="list" allowBlank="1" showInputMessage="1" showErrorMessage="1">
          <x14:formula1>
            <xm:f>'[24]Справочники - не удалять!!!'!#REF!</xm:f>
          </x14:formula1>
          <xm:sqref>BJ38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3"/>
  <sheetViews>
    <sheetView view="pageBreakPreview" zoomScale="75" zoomScaleNormal="100" zoomScaleSheetLayoutView="75" workbookViewId="0">
      <selection activeCell="G11" sqref="G11"/>
    </sheetView>
  </sheetViews>
  <sheetFormatPr defaultRowHeight="12.75"/>
  <cols>
    <col min="1" max="1" width="9.140625" style="44"/>
    <col min="2" max="2" width="11.5703125" style="44" customWidth="1"/>
    <col min="3" max="3" width="11.85546875" style="44" customWidth="1"/>
    <col min="4" max="4" width="12.7109375" style="44" customWidth="1"/>
    <col min="5" max="5" width="12.28515625" style="44" customWidth="1"/>
    <col min="6" max="6" width="12.140625" style="44" customWidth="1"/>
    <col min="7" max="7" width="9.140625" style="44"/>
    <col min="8" max="8" width="30.140625" style="44" customWidth="1"/>
    <col min="9" max="9" width="14.5703125" style="44" customWidth="1"/>
    <col min="10" max="11" width="15.28515625" style="44" customWidth="1"/>
    <col min="12" max="12" width="9.140625" style="44"/>
    <col min="13" max="13" width="24.85546875" style="44" customWidth="1"/>
    <col min="14" max="14" width="28.28515625" style="44" customWidth="1"/>
    <col min="15" max="15" width="17" style="44" customWidth="1"/>
    <col min="16" max="17" width="11.7109375" style="44" bestFit="1" customWidth="1"/>
    <col min="18" max="18" width="12.42578125" style="44" bestFit="1" customWidth="1"/>
    <col min="19" max="19" width="11.7109375" style="44" bestFit="1" customWidth="1"/>
    <col min="20" max="20" width="14.140625" style="44" customWidth="1"/>
    <col min="21" max="21" width="12.42578125" style="44" customWidth="1"/>
    <col min="22" max="22" width="12.5703125" style="44" customWidth="1"/>
    <col min="23" max="23" width="13.140625" style="44" customWidth="1"/>
    <col min="24" max="24" width="20.140625" style="44" customWidth="1"/>
    <col min="25" max="16384" width="9.140625" style="44"/>
  </cols>
  <sheetData>
    <row r="1" spans="1:24" s="45" customFormat="1" ht="18.75">
      <c r="A1" s="138" t="s">
        <v>620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</row>
    <row r="4" spans="1:24" s="38" customFormat="1">
      <c r="A4" s="108" t="s">
        <v>585</v>
      </c>
      <c r="B4" s="108" t="s">
        <v>18</v>
      </c>
      <c r="C4" s="108" t="s">
        <v>20</v>
      </c>
      <c r="D4" s="108"/>
      <c r="E4" s="108" t="s">
        <v>40</v>
      </c>
      <c r="F4" s="108" t="s">
        <v>41</v>
      </c>
      <c r="G4" s="108" t="s">
        <v>21</v>
      </c>
      <c r="H4" s="108" t="s">
        <v>22</v>
      </c>
      <c r="I4" s="108" t="s">
        <v>614</v>
      </c>
      <c r="J4" s="108" t="s">
        <v>621</v>
      </c>
      <c r="K4" s="108"/>
      <c r="L4" s="108" t="s">
        <v>47</v>
      </c>
      <c r="M4" s="43"/>
      <c r="N4" s="108" t="s">
        <v>39</v>
      </c>
      <c r="O4" s="108"/>
      <c r="P4" s="108"/>
      <c r="Q4" s="108"/>
      <c r="R4" s="108"/>
      <c r="S4" s="108"/>
      <c r="T4" s="108"/>
      <c r="U4" s="108"/>
      <c r="V4" s="108"/>
      <c r="W4" s="108"/>
      <c r="X4" s="108" t="s">
        <v>52</v>
      </c>
    </row>
    <row r="5" spans="1:24" s="38" customFormat="1" ht="34.5" customHeight="1">
      <c r="A5" s="108"/>
      <c r="B5" s="108"/>
      <c r="C5" s="108" t="s">
        <v>615</v>
      </c>
      <c r="D5" s="108" t="s">
        <v>616</v>
      </c>
      <c r="E5" s="108"/>
      <c r="F5" s="108"/>
      <c r="G5" s="108"/>
      <c r="H5" s="108"/>
      <c r="I5" s="108"/>
      <c r="J5" s="108"/>
      <c r="K5" s="108"/>
      <c r="L5" s="108"/>
      <c r="M5" s="108" t="s">
        <v>617</v>
      </c>
      <c r="N5" s="108" t="s">
        <v>37</v>
      </c>
      <c r="O5" s="108" t="s">
        <v>38</v>
      </c>
      <c r="P5" s="108" t="s">
        <v>25</v>
      </c>
      <c r="Q5" s="108"/>
      <c r="R5" s="108" t="s">
        <v>43</v>
      </c>
      <c r="S5" s="108" t="s">
        <v>34</v>
      </c>
      <c r="T5" s="108"/>
      <c r="U5" s="109" t="s">
        <v>32</v>
      </c>
      <c r="V5" s="108" t="s">
        <v>29</v>
      </c>
      <c r="W5" s="110" t="s">
        <v>30</v>
      </c>
      <c r="X5" s="108"/>
    </row>
    <row r="6" spans="1:24" s="38" customFormat="1" ht="59.25" customHeight="1">
      <c r="A6" s="108"/>
      <c r="B6" s="108"/>
      <c r="C6" s="108"/>
      <c r="D6" s="108"/>
      <c r="E6" s="108"/>
      <c r="F6" s="108"/>
      <c r="G6" s="108"/>
      <c r="H6" s="108"/>
      <c r="I6" s="108"/>
      <c r="J6" s="43" t="s">
        <v>50</v>
      </c>
      <c r="K6" s="43" t="s">
        <v>51</v>
      </c>
      <c r="L6" s="108"/>
      <c r="M6" s="108"/>
      <c r="N6" s="108"/>
      <c r="O6" s="108"/>
      <c r="P6" s="43" t="s">
        <v>42</v>
      </c>
      <c r="Q6" s="43" t="s">
        <v>36</v>
      </c>
      <c r="R6" s="108"/>
      <c r="S6" s="43" t="s">
        <v>35</v>
      </c>
      <c r="T6" s="43" t="s">
        <v>618</v>
      </c>
      <c r="U6" s="109"/>
      <c r="V6" s="108"/>
      <c r="W6" s="110"/>
      <c r="X6" s="108"/>
    </row>
    <row r="7" spans="1:24" s="38" customFormat="1">
      <c r="A7" s="2">
        <v>1</v>
      </c>
      <c r="B7" s="2">
        <v>2</v>
      </c>
      <c r="C7" s="2">
        <v>3</v>
      </c>
      <c r="D7" s="2">
        <v>4</v>
      </c>
      <c r="E7" s="2">
        <v>6</v>
      </c>
      <c r="F7" s="2">
        <v>6.8</v>
      </c>
      <c r="G7" s="2">
        <v>8</v>
      </c>
      <c r="H7" s="2">
        <v>9.1999999999999993</v>
      </c>
      <c r="I7" s="2">
        <v>10.4</v>
      </c>
      <c r="J7" s="2">
        <v>11.6</v>
      </c>
      <c r="K7" s="2">
        <v>12.8</v>
      </c>
      <c r="L7" s="2">
        <v>14</v>
      </c>
      <c r="M7" s="2">
        <v>15.2</v>
      </c>
      <c r="N7" s="2">
        <v>16.399999999999999</v>
      </c>
      <c r="O7" s="2">
        <v>17.600000000000001</v>
      </c>
      <c r="P7" s="2">
        <v>18.8</v>
      </c>
      <c r="Q7" s="2">
        <v>20</v>
      </c>
      <c r="R7" s="2">
        <v>21.2</v>
      </c>
      <c r="S7" s="2">
        <v>22.4</v>
      </c>
      <c r="T7" s="2">
        <v>23.6</v>
      </c>
      <c r="U7" s="2">
        <v>24.8</v>
      </c>
      <c r="V7" s="2">
        <v>26</v>
      </c>
      <c r="W7" s="2">
        <v>27.2</v>
      </c>
      <c r="X7" s="2">
        <v>28.4</v>
      </c>
    </row>
    <row r="8" spans="1:24" s="38" customFormat="1" ht="114.75">
      <c r="A8" s="100">
        <v>8</v>
      </c>
      <c r="B8" s="100" t="s">
        <v>795</v>
      </c>
      <c r="C8" s="100" t="s">
        <v>379</v>
      </c>
      <c r="D8" s="100" t="s">
        <v>769</v>
      </c>
      <c r="E8" s="100">
        <v>70</v>
      </c>
      <c r="F8" s="100">
        <v>7010020</v>
      </c>
      <c r="G8" s="100" t="s">
        <v>586</v>
      </c>
      <c r="H8" s="104" t="s">
        <v>772</v>
      </c>
      <c r="I8" s="99" t="s">
        <v>641</v>
      </c>
      <c r="J8" s="101">
        <v>4685450</v>
      </c>
      <c r="K8" s="101">
        <v>5528831</v>
      </c>
      <c r="L8" s="100" t="s">
        <v>141</v>
      </c>
      <c r="M8" s="103" t="s">
        <v>778</v>
      </c>
      <c r="N8" s="104" t="s">
        <v>782</v>
      </c>
      <c r="O8" s="103" t="s">
        <v>380</v>
      </c>
      <c r="P8" s="100" t="s">
        <v>784</v>
      </c>
      <c r="Q8" s="100" t="s">
        <v>607</v>
      </c>
      <c r="R8" s="104">
        <v>168.6</v>
      </c>
      <c r="S8" s="100">
        <v>7113600000</v>
      </c>
      <c r="T8" s="100" t="s">
        <v>593</v>
      </c>
      <c r="U8" s="102">
        <v>41821</v>
      </c>
      <c r="V8" s="102">
        <v>41821</v>
      </c>
      <c r="W8" s="102">
        <v>42155</v>
      </c>
      <c r="X8" s="105" t="s">
        <v>786</v>
      </c>
    </row>
    <row r="9" spans="1:24" ht="102">
      <c r="A9" s="100">
        <v>8</v>
      </c>
      <c r="B9" s="100" t="s">
        <v>796</v>
      </c>
      <c r="C9" s="103" t="s">
        <v>379</v>
      </c>
      <c r="D9" s="100" t="s">
        <v>532</v>
      </c>
      <c r="E9" s="99" t="s">
        <v>770</v>
      </c>
      <c r="F9" s="100">
        <v>6012000</v>
      </c>
      <c r="G9" s="100" t="s">
        <v>586</v>
      </c>
      <c r="H9" s="100" t="s">
        <v>773</v>
      </c>
      <c r="I9" s="99" t="s">
        <v>776</v>
      </c>
      <c r="J9" s="101">
        <v>1794084.6</v>
      </c>
      <c r="K9" s="101">
        <v>2117019.83</v>
      </c>
      <c r="L9" s="100" t="s">
        <v>141</v>
      </c>
      <c r="M9" s="100" t="s">
        <v>779</v>
      </c>
      <c r="N9" s="100" t="s">
        <v>773</v>
      </c>
      <c r="O9" s="103" t="s">
        <v>380</v>
      </c>
      <c r="P9" s="100">
        <v>796</v>
      </c>
      <c r="Q9" s="100" t="s">
        <v>599</v>
      </c>
      <c r="R9" s="100">
        <v>178</v>
      </c>
      <c r="S9" s="100">
        <v>71135000000</v>
      </c>
      <c r="T9" s="100" t="s">
        <v>602</v>
      </c>
      <c r="U9" s="102">
        <v>41908</v>
      </c>
      <c r="V9" s="102">
        <v>41909</v>
      </c>
      <c r="W9" s="102">
        <v>43735</v>
      </c>
      <c r="X9" s="100"/>
    </row>
    <row r="10" spans="1:24" ht="76.5">
      <c r="A10" s="100">
        <v>8</v>
      </c>
      <c r="B10" s="100" t="s">
        <v>797</v>
      </c>
      <c r="C10" s="103" t="s">
        <v>379</v>
      </c>
      <c r="D10" s="103" t="s">
        <v>536</v>
      </c>
      <c r="E10" s="103">
        <v>70</v>
      </c>
      <c r="F10" s="103">
        <v>7000000</v>
      </c>
      <c r="G10" s="100" t="s">
        <v>586</v>
      </c>
      <c r="H10" s="103" t="s">
        <v>774</v>
      </c>
      <c r="I10" s="106" t="s">
        <v>641</v>
      </c>
      <c r="J10" s="97">
        <v>2586977.7999999998</v>
      </c>
      <c r="K10" s="97">
        <v>3052633.76</v>
      </c>
      <c r="L10" s="100" t="s">
        <v>141</v>
      </c>
      <c r="M10" s="103" t="s">
        <v>780</v>
      </c>
      <c r="N10" s="100" t="s">
        <v>774</v>
      </c>
      <c r="O10" s="103" t="s">
        <v>380</v>
      </c>
      <c r="P10" s="103">
        <v>55</v>
      </c>
      <c r="Q10" s="103" t="s">
        <v>607</v>
      </c>
      <c r="R10" s="103">
        <v>467.2</v>
      </c>
      <c r="S10" s="103">
        <v>71876000</v>
      </c>
      <c r="T10" s="103" t="s">
        <v>593</v>
      </c>
      <c r="U10" s="102">
        <v>41852</v>
      </c>
      <c r="V10" s="102">
        <v>41852</v>
      </c>
      <c r="W10" s="102">
        <v>42185</v>
      </c>
      <c r="X10" s="103" t="s">
        <v>619</v>
      </c>
    </row>
    <row r="11" spans="1:24" ht="95.25" customHeight="1">
      <c r="A11" s="100">
        <v>8</v>
      </c>
      <c r="B11" s="100" t="s">
        <v>798</v>
      </c>
      <c r="C11" s="103" t="s">
        <v>379</v>
      </c>
      <c r="D11" s="103" t="s">
        <v>533</v>
      </c>
      <c r="E11" s="103" t="s">
        <v>771</v>
      </c>
      <c r="F11" s="103">
        <v>7010020</v>
      </c>
      <c r="G11" s="100" t="s">
        <v>586</v>
      </c>
      <c r="H11" s="103" t="s">
        <v>775</v>
      </c>
      <c r="I11" s="106" t="s">
        <v>777</v>
      </c>
      <c r="J11" s="97">
        <v>633092.26</v>
      </c>
      <c r="K11" s="97">
        <v>633092.26</v>
      </c>
      <c r="L11" s="100" t="s">
        <v>141</v>
      </c>
      <c r="M11" s="103" t="s">
        <v>781</v>
      </c>
      <c r="N11" s="100" t="s">
        <v>783</v>
      </c>
      <c r="O11" s="103" t="s">
        <v>380</v>
      </c>
      <c r="P11" s="103">
        <v>796</v>
      </c>
      <c r="Q11" s="103" t="s">
        <v>591</v>
      </c>
      <c r="R11" s="103">
        <v>1</v>
      </c>
      <c r="S11" s="103">
        <v>71172000000</v>
      </c>
      <c r="T11" s="103" t="s">
        <v>785</v>
      </c>
      <c r="U11" s="102">
        <v>41743</v>
      </c>
      <c r="V11" s="102">
        <v>41506</v>
      </c>
      <c r="W11" s="102">
        <v>59402</v>
      </c>
      <c r="X11" s="103"/>
    </row>
    <row r="12" spans="1:24" ht="95.25" customHeight="1">
      <c r="A12" s="100">
        <v>8</v>
      </c>
      <c r="B12" s="100" t="s">
        <v>799</v>
      </c>
      <c r="C12" s="103" t="s">
        <v>379</v>
      </c>
      <c r="D12" s="103" t="s">
        <v>111</v>
      </c>
      <c r="E12" s="103" t="s">
        <v>789</v>
      </c>
      <c r="F12" s="103" t="s">
        <v>790</v>
      </c>
      <c r="G12" s="100" t="s">
        <v>586</v>
      </c>
      <c r="H12" s="103" t="s">
        <v>791</v>
      </c>
      <c r="I12" s="106" t="s">
        <v>792</v>
      </c>
      <c r="J12" s="97">
        <v>1255721.04</v>
      </c>
      <c r="K12" s="97">
        <v>1255721.04</v>
      </c>
      <c r="L12" s="100" t="s">
        <v>141</v>
      </c>
      <c r="M12" s="103" t="s">
        <v>793</v>
      </c>
      <c r="N12" s="100" t="s">
        <v>791</v>
      </c>
      <c r="O12" s="103" t="s">
        <v>380</v>
      </c>
      <c r="P12" s="103">
        <v>55</v>
      </c>
      <c r="Q12" s="103" t="s">
        <v>794</v>
      </c>
      <c r="R12" s="103">
        <v>51322</v>
      </c>
      <c r="S12" s="103">
        <v>71183000000</v>
      </c>
      <c r="T12" s="103" t="s">
        <v>679</v>
      </c>
      <c r="U12" s="102">
        <v>41771</v>
      </c>
      <c r="V12" s="102">
        <v>41629</v>
      </c>
      <c r="W12" s="102">
        <v>59525</v>
      </c>
      <c r="X12" s="103"/>
    </row>
    <row r="13" spans="1:24">
      <c r="K13" s="86">
        <f>SUM(K8:K12)</f>
        <v>12587297.890000001</v>
      </c>
    </row>
  </sheetData>
  <protectedRanges>
    <protectedRange sqref="E8:F8" name="Диапазон1_1_1_1_4"/>
    <protectedRange sqref="E9:F9" name="Диапазон1_1_1_1_5"/>
    <protectedRange sqref="E10:F10" name="Диапазон1_1_1_1_6"/>
    <protectedRange sqref="E11:F12" name="Диапазон1_1_1_1_7"/>
  </protectedRanges>
  <autoFilter ref="A7:X13"/>
  <mergeCells count="24">
    <mergeCell ref="I4:I6"/>
    <mergeCell ref="J4:K5"/>
    <mergeCell ref="X4:X6"/>
    <mergeCell ref="C5:C6"/>
    <mergeCell ref="D5:D6"/>
    <mergeCell ref="M5:M6"/>
    <mergeCell ref="N5:N6"/>
    <mergeCell ref="O5:O6"/>
    <mergeCell ref="A1:X1"/>
    <mergeCell ref="W5:W6"/>
    <mergeCell ref="L4:L6"/>
    <mergeCell ref="N4:W4"/>
    <mergeCell ref="P5:Q5"/>
    <mergeCell ref="R5:R6"/>
    <mergeCell ref="S5:T5"/>
    <mergeCell ref="U5:U6"/>
    <mergeCell ref="V5:V6"/>
    <mergeCell ref="A4:A6"/>
    <mergeCell ref="B4:B6"/>
    <mergeCell ref="C4:D4"/>
    <mergeCell ref="E4:E6"/>
    <mergeCell ref="F4:F6"/>
    <mergeCell ref="G4:G6"/>
    <mergeCell ref="H4:H6"/>
  </mergeCells>
  <dataValidations disablePrompts="1" count="1">
    <dataValidation type="list" allowBlank="1" showInputMessage="1" showErrorMessage="1" sqref="D12">
      <formula1>Организатор</formula1>
    </dataValidation>
  </dataValidations>
  <pageMargins left="0.70866141732283472" right="0.51181102362204722" top="0.55118110236220474" bottom="0.35433070866141736" header="0.31496062992125984" footer="0.31496062992125984"/>
  <pageSetup paperSize="8" scale="55" fitToHeight="12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>
          <x14:formula1>
            <xm:f>'[25]Справочники - не удалять!!!'!#REF!</xm:f>
          </x14:formula1>
          <xm:sqref>D8</xm:sqref>
        </x14:dataValidation>
        <x14:dataValidation type="list" allowBlank="1" showInputMessage="1" showErrorMessage="1">
          <x14:formula1>
            <xm:f>'[26]Справочники - не удалять!!!'!#REF!</xm:f>
          </x14:formula1>
          <xm:sqref>D9</xm:sqref>
        </x14:dataValidation>
        <x14:dataValidation type="list" allowBlank="1" showInputMessage="1" showErrorMessage="1">
          <x14:formula1>
            <xm:f>'[27]Справочники - не удалять!!!'!#REF!</xm:f>
          </x14:formula1>
          <xm:sqref>D10</xm:sqref>
        </x14:dataValidation>
        <x14:dataValidation type="list" allowBlank="1" showInputMessage="1" showErrorMessage="1">
          <x14:formula1>
            <xm:f>'[9]Справочники - не удалять!!!'!#REF!</xm:f>
          </x14:formula1>
          <xm:sqref>D12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workbookViewId="0">
      <selection activeCell="B10" sqref="B10"/>
    </sheetView>
  </sheetViews>
  <sheetFormatPr defaultRowHeight="15.75"/>
  <cols>
    <col min="1" max="1" width="15.85546875" style="14" customWidth="1"/>
    <col min="2" max="2" width="49.5703125" style="14" customWidth="1"/>
    <col min="3" max="3" width="18.42578125" style="14" customWidth="1"/>
    <col min="4" max="16384" width="9.140625" style="14"/>
  </cols>
  <sheetData>
    <row r="1" spans="1:3">
      <c r="B1" s="16"/>
      <c r="C1" s="17" t="s">
        <v>581</v>
      </c>
    </row>
    <row r="2" spans="1:3" ht="33.75" customHeight="1">
      <c r="B2" s="16" t="s">
        <v>583</v>
      </c>
    </row>
    <row r="3" spans="1:3" ht="31.5">
      <c r="A3" s="18" t="s">
        <v>539</v>
      </c>
      <c r="B3" s="18" t="s">
        <v>540</v>
      </c>
      <c r="C3" s="18" t="s">
        <v>52</v>
      </c>
    </row>
    <row r="4" spans="1:3" ht="31.5">
      <c r="A4" s="15">
        <v>1</v>
      </c>
      <c r="B4" s="19" t="s">
        <v>541</v>
      </c>
      <c r="C4" s="15"/>
    </row>
    <row r="5" spans="1:3" ht="31.5">
      <c r="A5" s="15">
        <v>2</v>
      </c>
      <c r="B5" s="15" t="s">
        <v>542</v>
      </c>
      <c r="C5" s="15"/>
    </row>
    <row r="6" spans="1:3" ht="31.5">
      <c r="A6" s="15" t="s">
        <v>547</v>
      </c>
      <c r="B6" s="15" t="s">
        <v>550</v>
      </c>
      <c r="C6" s="15" t="s">
        <v>580</v>
      </c>
    </row>
    <row r="7" spans="1:3" ht="31.5">
      <c r="A7" s="15">
        <v>3</v>
      </c>
      <c r="B7" s="19" t="s">
        <v>543</v>
      </c>
      <c r="C7" s="15"/>
    </row>
    <row r="8" spans="1:3" ht="31.5">
      <c r="A8" s="15" t="s">
        <v>548</v>
      </c>
      <c r="B8" s="19" t="s">
        <v>551</v>
      </c>
      <c r="C8" s="15" t="s">
        <v>580</v>
      </c>
    </row>
    <row r="9" spans="1:3">
      <c r="A9" s="15">
        <v>5</v>
      </c>
      <c r="B9" s="15" t="s">
        <v>544</v>
      </c>
      <c r="C9" s="15"/>
    </row>
    <row r="10" spans="1:3">
      <c r="A10" s="15">
        <v>6</v>
      </c>
      <c r="B10" s="15" t="s">
        <v>119</v>
      </c>
      <c r="C10" s="15"/>
    </row>
    <row r="11" spans="1:3">
      <c r="A11" s="15">
        <v>7</v>
      </c>
      <c r="B11" s="15" t="s">
        <v>545</v>
      </c>
      <c r="C11" s="15"/>
    </row>
    <row r="12" spans="1:3">
      <c r="A12" s="15">
        <v>8</v>
      </c>
      <c r="B12" s="15" t="s">
        <v>546</v>
      </c>
      <c r="C12" s="15"/>
    </row>
    <row r="13" spans="1:3" ht="31.5">
      <c r="A13" s="15" t="s">
        <v>549</v>
      </c>
      <c r="B13" s="15" t="s">
        <v>552</v>
      </c>
      <c r="C13" s="15" t="s">
        <v>580</v>
      </c>
    </row>
    <row r="15" spans="1:3">
      <c r="B15" s="16"/>
      <c r="C15" s="17" t="s">
        <v>582</v>
      </c>
    </row>
    <row r="16" spans="1:3" ht="27.75" customHeight="1">
      <c r="B16" s="16" t="s">
        <v>584</v>
      </c>
    </row>
    <row r="17" spans="1:3" ht="31.5">
      <c r="A17" s="18" t="s">
        <v>578</v>
      </c>
      <c r="B17" s="18" t="s">
        <v>579</v>
      </c>
      <c r="C17" s="18" t="s">
        <v>539</v>
      </c>
    </row>
    <row r="18" spans="1:3" ht="47.25">
      <c r="A18" s="15" t="s">
        <v>565</v>
      </c>
      <c r="B18" s="15" t="s">
        <v>553</v>
      </c>
      <c r="C18" s="15" t="s">
        <v>547</v>
      </c>
    </row>
    <row r="19" spans="1:3" ht="63">
      <c r="A19" s="15" t="s">
        <v>566</v>
      </c>
      <c r="B19" s="15" t="s">
        <v>554</v>
      </c>
      <c r="C19" s="15" t="s">
        <v>547</v>
      </c>
    </row>
    <row r="20" spans="1:3" ht="47.25">
      <c r="A20" s="15" t="s">
        <v>567</v>
      </c>
      <c r="B20" s="15" t="s">
        <v>555</v>
      </c>
      <c r="C20" s="15" t="s">
        <v>547</v>
      </c>
    </row>
    <row r="21" spans="1:3" ht="31.5">
      <c r="A21" s="15" t="s">
        <v>568</v>
      </c>
      <c r="B21" s="15" t="s">
        <v>556</v>
      </c>
      <c r="C21" s="15" t="s">
        <v>549</v>
      </c>
    </row>
    <row r="22" spans="1:3" ht="63">
      <c r="A22" s="15" t="s">
        <v>569</v>
      </c>
      <c r="B22" s="15" t="s">
        <v>557</v>
      </c>
      <c r="C22" s="15" t="s">
        <v>548</v>
      </c>
    </row>
    <row r="23" spans="1:3" ht="63">
      <c r="A23" s="15" t="s">
        <v>570</v>
      </c>
      <c r="B23" s="15" t="s">
        <v>558</v>
      </c>
      <c r="C23" s="15" t="s">
        <v>548</v>
      </c>
    </row>
    <row r="24" spans="1:3" ht="47.25">
      <c r="A24" s="15" t="s">
        <v>571</v>
      </c>
      <c r="B24" s="15" t="s">
        <v>559</v>
      </c>
      <c r="C24" s="15" t="s">
        <v>549</v>
      </c>
    </row>
    <row r="25" spans="1:3" ht="63">
      <c r="A25" s="15" t="s">
        <v>572</v>
      </c>
      <c r="B25" s="15" t="s">
        <v>560</v>
      </c>
      <c r="C25" s="15" t="s">
        <v>549</v>
      </c>
    </row>
    <row r="26" spans="1:3" ht="47.25">
      <c r="A26" s="15" t="s">
        <v>573</v>
      </c>
      <c r="B26" s="15" t="s">
        <v>561</v>
      </c>
      <c r="C26" s="15" t="s">
        <v>548</v>
      </c>
    </row>
    <row r="27" spans="1:3" ht="78.75">
      <c r="A27" s="15" t="s">
        <v>574</v>
      </c>
      <c r="B27" s="15" t="s">
        <v>562</v>
      </c>
      <c r="C27" s="15" t="s">
        <v>549</v>
      </c>
    </row>
    <row r="28" spans="1:3" ht="63">
      <c r="A28" s="15" t="s">
        <v>575</v>
      </c>
      <c r="B28" s="15" t="s">
        <v>562</v>
      </c>
      <c r="C28" s="15" t="s">
        <v>549</v>
      </c>
    </row>
    <row r="29" spans="1:3" ht="31.5">
      <c r="A29" s="15" t="s">
        <v>576</v>
      </c>
      <c r="B29" s="15" t="s">
        <v>563</v>
      </c>
      <c r="C29" s="15" t="s">
        <v>549</v>
      </c>
    </row>
    <row r="30" spans="1:3">
      <c r="A30" s="15" t="s">
        <v>577</v>
      </c>
      <c r="B30" s="15" t="s">
        <v>564</v>
      </c>
      <c r="C30" s="15" t="s">
        <v>549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9"/>
  <sheetViews>
    <sheetView workbookViewId="0">
      <selection activeCell="F39" sqref="F39"/>
    </sheetView>
  </sheetViews>
  <sheetFormatPr defaultRowHeight="15"/>
  <sheetData>
    <row r="2" spans="1:1">
      <c r="A2" s="10" t="s">
        <v>443</v>
      </c>
    </row>
    <row r="3" spans="1:1">
      <c r="A3" t="s">
        <v>386</v>
      </c>
    </row>
    <row r="4" spans="1:1">
      <c r="A4" t="s">
        <v>388</v>
      </c>
    </row>
    <row r="5" spans="1:1">
      <c r="A5" t="s">
        <v>389</v>
      </c>
    </row>
    <row r="6" spans="1:1">
      <c r="A6" t="s">
        <v>390</v>
      </c>
    </row>
    <row r="7" spans="1:1">
      <c r="A7" t="s">
        <v>391</v>
      </c>
    </row>
    <row r="8" spans="1:1">
      <c r="A8" t="s">
        <v>392</v>
      </c>
    </row>
    <row r="9" spans="1:1">
      <c r="A9" t="s">
        <v>393</v>
      </c>
    </row>
    <row r="10" spans="1:1">
      <c r="A10" t="s">
        <v>394</v>
      </c>
    </row>
    <row r="11" spans="1:1">
      <c r="A11" t="s">
        <v>395</v>
      </c>
    </row>
    <row r="12" spans="1:1">
      <c r="A12" t="s">
        <v>396</v>
      </c>
    </row>
    <row r="13" spans="1:1">
      <c r="A13" t="s">
        <v>397</v>
      </c>
    </row>
    <row r="14" spans="1:1">
      <c r="A14" t="s">
        <v>398</v>
      </c>
    </row>
    <row r="15" spans="1:1">
      <c r="A15" t="s">
        <v>399</v>
      </c>
    </row>
    <row r="16" spans="1:1">
      <c r="A16" t="s">
        <v>406</v>
      </c>
    </row>
    <row r="17" spans="1:1">
      <c r="A17" t="s">
        <v>400</v>
      </c>
    </row>
    <row r="18" spans="1:1">
      <c r="A18" t="s">
        <v>401</v>
      </c>
    </row>
    <row r="19" spans="1:1">
      <c r="A19" t="s">
        <v>402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6"/>
  <sheetViews>
    <sheetView workbookViewId="0">
      <selection activeCell="X30" sqref="X30"/>
    </sheetView>
  </sheetViews>
  <sheetFormatPr defaultRowHeight="15"/>
  <sheetData>
    <row r="2" spans="1:1">
      <c r="A2" s="10" t="s">
        <v>442</v>
      </c>
    </row>
    <row r="3" spans="1:1">
      <c r="A3" t="s">
        <v>407</v>
      </c>
    </row>
    <row r="4" spans="1:1">
      <c r="A4" t="s">
        <v>408</v>
      </c>
    </row>
    <row r="5" spans="1:1">
      <c r="A5" t="s">
        <v>409</v>
      </c>
    </row>
    <row r="6" spans="1:1">
      <c r="A6" t="s">
        <v>410</v>
      </c>
    </row>
    <row r="7" spans="1:1">
      <c r="A7" t="s">
        <v>411</v>
      </c>
    </row>
    <row r="8" spans="1:1">
      <c r="A8" t="s">
        <v>412</v>
      </c>
    </row>
    <row r="9" spans="1:1">
      <c r="A9" t="s">
        <v>187</v>
      </c>
    </row>
    <row r="10" spans="1:1">
      <c r="A10" t="s">
        <v>190</v>
      </c>
    </row>
    <row r="11" spans="1:1">
      <c r="A11" t="s">
        <v>413</v>
      </c>
    </row>
    <row r="12" spans="1:1">
      <c r="A12" t="s">
        <v>414</v>
      </c>
    </row>
    <row r="13" spans="1:1">
      <c r="A13" t="s">
        <v>415</v>
      </c>
    </row>
    <row r="14" spans="1:1">
      <c r="A14" t="s">
        <v>416</v>
      </c>
    </row>
    <row r="15" spans="1:1">
      <c r="A15" t="s">
        <v>417</v>
      </c>
    </row>
    <row r="16" spans="1:1">
      <c r="A16" t="s">
        <v>418</v>
      </c>
    </row>
    <row r="17" spans="1:1">
      <c r="A17" t="s">
        <v>419</v>
      </c>
    </row>
    <row r="18" spans="1:1">
      <c r="A18" t="s">
        <v>420</v>
      </c>
    </row>
    <row r="19" spans="1:1">
      <c r="A19" t="s">
        <v>209</v>
      </c>
    </row>
    <row r="20" spans="1:1">
      <c r="A20" s="8" t="s">
        <v>404</v>
      </c>
    </row>
    <row r="21" spans="1:1">
      <c r="A21" s="8" t="s">
        <v>405</v>
      </c>
    </row>
    <row r="22" spans="1:1">
      <c r="A22" s="8" t="s">
        <v>421</v>
      </c>
    </row>
    <row r="23" spans="1:1">
      <c r="A23" t="s">
        <v>422</v>
      </c>
    </row>
    <row r="24" spans="1:1">
      <c r="A24" t="s">
        <v>423</v>
      </c>
    </row>
    <row r="25" spans="1:1">
      <c r="A25" t="s">
        <v>424</v>
      </c>
    </row>
    <row r="26" spans="1:1">
      <c r="A26" t="s">
        <v>425</v>
      </c>
    </row>
    <row r="27" spans="1:1">
      <c r="A27" t="s">
        <v>426</v>
      </c>
    </row>
    <row r="28" spans="1:1">
      <c r="A28" t="s">
        <v>427</v>
      </c>
    </row>
    <row r="29" spans="1:1">
      <c r="A29" t="s">
        <v>225</v>
      </c>
    </row>
    <row r="30" spans="1:1">
      <c r="A30" t="s">
        <v>227</v>
      </c>
    </row>
    <row r="31" spans="1:1">
      <c r="A31" t="s">
        <v>428</v>
      </c>
    </row>
    <row r="32" spans="1:1">
      <c r="A32" t="s">
        <v>429</v>
      </c>
    </row>
    <row r="33" spans="1:1">
      <c r="A33" t="s">
        <v>430</v>
      </c>
    </row>
    <row r="34" spans="1:1">
      <c r="A34" t="s">
        <v>431</v>
      </c>
    </row>
    <row r="35" spans="1:1">
      <c r="A35" t="s">
        <v>432</v>
      </c>
    </row>
    <row r="36" spans="1:1">
      <c r="A36" t="s">
        <v>433</v>
      </c>
    </row>
    <row r="37" spans="1:1">
      <c r="A37" t="s">
        <v>434</v>
      </c>
    </row>
    <row r="38" spans="1:1">
      <c r="A38" t="s">
        <v>435</v>
      </c>
    </row>
    <row r="39" spans="1:1">
      <c r="A39" t="s">
        <v>245</v>
      </c>
    </row>
    <row r="40" spans="1:1">
      <c r="A40" t="s">
        <v>247</v>
      </c>
    </row>
    <row r="41" spans="1:1">
      <c r="A41" t="s">
        <v>436</v>
      </c>
    </row>
    <row r="42" spans="1:1">
      <c r="A42" t="s">
        <v>437</v>
      </c>
    </row>
    <row r="43" spans="1:1">
      <c r="A43" t="s">
        <v>438</v>
      </c>
    </row>
    <row r="44" spans="1:1">
      <c r="A44" t="s">
        <v>439</v>
      </c>
    </row>
    <row r="45" spans="1:1">
      <c r="A45" t="s">
        <v>440</v>
      </c>
    </row>
    <row r="46" spans="1:1">
      <c r="A46" t="s">
        <v>441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175"/>
  <sheetViews>
    <sheetView topLeftCell="B1" workbookViewId="0">
      <selection activeCell="H2" sqref="H2:H3"/>
    </sheetView>
  </sheetViews>
  <sheetFormatPr defaultColWidth="25.28515625" defaultRowHeight="15"/>
  <cols>
    <col min="1" max="1" width="65.28515625" customWidth="1"/>
    <col min="2" max="2" width="54.42578125" customWidth="1"/>
    <col min="3" max="3" width="39" customWidth="1"/>
    <col min="9" max="9" width="59.42578125" customWidth="1"/>
    <col min="10" max="10" width="29.42578125" customWidth="1"/>
    <col min="11" max="11" width="25.28515625" style="8"/>
  </cols>
  <sheetData>
    <row r="1" spans="1:12" s="5" customFormat="1">
      <c r="A1" s="5" t="s">
        <v>55</v>
      </c>
      <c r="B1" s="5" t="s">
        <v>79</v>
      </c>
      <c r="C1" s="5" t="s">
        <v>65</v>
      </c>
      <c r="D1" s="5" t="s">
        <v>80</v>
      </c>
      <c r="E1" s="5" t="s">
        <v>66</v>
      </c>
      <c r="F1" s="5" t="s">
        <v>81</v>
      </c>
      <c r="G1" s="5" t="s">
        <v>82</v>
      </c>
      <c r="H1" s="5" t="s">
        <v>83</v>
      </c>
      <c r="I1" s="5" t="s">
        <v>46</v>
      </c>
      <c r="J1" s="5" t="s">
        <v>84</v>
      </c>
      <c r="K1" s="11"/>
    </row>
    <row r="2" spans="1:12">
      <c r="A2" t="s">
        <v>85</v>
      </c>
      <c r="B2" t="s">
        <v>86</v>
      </c>
      <c r="C2" t="s">
        <v>87</v>
      </c>
      <c r="D2" t="s">
        <v>165</v>
      </c>
      <c r="E2" t="s">
        <v>88</v>
      </c>
      <c r="F2" t="s">
        <v>89</v>
      </c>
      <c r="G2" t="s">
        <v>403</v>
      </c>
      <c r="H2" t="s">
        <v>90</v>
      </c>
      <c r="I2" t="s">
        <v>91</v>
      </c>
      <c r="J2" t="s">
        <v>90</v>
      </c>
      <c r="K2" s="12" t="s">
        <v>530</v>
      </c>
      <c r="L2" s="13"/>
    </row>
    <row r="3" spans="1:12">
      <c r="A3" t="s">
        <v>92</v>
      </c>
      <c r="B3" t="s">
        <v>93</v>
      </c>
      <c r="C3" t="s">
        <v>94</v>
      </c>
      <c r="D3" t="s">
        <v>169</v>
      </c>
      <c r="E3" t="s">
        <v>95</v>
      </c>
      <c r="F3" t="s">
        <v>96</v>
      </c>
      <c r="G3" t="s">
        <v>97</v>
      </c>
      <c r="H3" t="s">
        <v>98</v>
      </c>
      <c r="I3" t="s">
        <v>99</v>
      </c>
      <c r="J3" t="s">
        <v>98</v>
      </c>
      <c r="K3" s="12" t="s">
        <v>531</v>
      </c>
      <c r="L3" s="13"/>
    </row>
    <row r="4" spans="1:12">
      <c r="A4" t="s">
        <v>100</v>
      </c>
      <c r="B4" t="s">
        <v>101</v>
      </c>
      <c r="C4" t="s">
        <v>102</v>
      </c>
      <c r="D4" t="s">
        <v>173</v>
      </c>
      <c r="E4" t="s">
        <v>104</v>
      </c>
      <c r="G4" t="s">
        <v>105</v>
      </c>
      <c r="I4" t="s">
        <v>106</v>
      </c>
      <c r="K4" s="12" t="s">
        <v>532</v>
      </c>
      <c r="L4" s="13"/>
    </row>
    <row r="5" spans="1:12">
      <c r="A5" t="s">
        <v>107</v>
      </c>
      <c r="B5" t="s">
        <v>108</v>
      </c>
      <c r="C5" t="s">
        <v>109</v>
      </c>
      <c r="D5" t="s">
        <v>177</v>
      </c>
      <c r="E5" t="s">
        <v>111</v>
      </c>
      <c r="I5" t="s">
        <v>112</v>
      </c>
      <c r="K5" s="12" t="s">
        <v>533</v>
      </c>
      <c r="L5" s="13"/>
    </row>
    <row r="6" spans="1:12">
      <c r="A6" t="s">
        <v>113</v>
      </c>
      <c r="B6" t="s">
        <v>114</v>
      </c>
      <c r="C6" t="s">
        <v>115</v>
      </c>
      <c r="D6" t="s">
        <v>181</v>
      </c>
      <c r="E6" t="s">
        <v>117</v>
      </c>
      <c r="I6" t="s">
        <v>118</v>
      </c>
      <c r="K6" s="12" t="s">
        <v>534</v>
      </c>
      <c r="L6" s="13"/>
    </row>
    <row r="7" spans="1:12">
      <c r="A7" t="s">
        <v>120</v>
      </c>
      <c r="B7" t="s">
        <v>121</v>
      </c>
      <c r="C7" t="s">
        <v>122</v>
      </c>
      <c r="D7" t="s">
        <v>184</v>
      </c>
      <c r="E7" t="s">
        <v>124</v>
      </c>
      <c r="I7" t="s">
        <v>125</v>
      </c>
      <c r="K7" s="12" t="s">
        <v>535</v>
      </c>
      <c r="L7" s="13"/>
    </row>
    <row r="8" spans="1:12">
      <c r="A8" t="s">
        <v>126</v>
      </c>
      <c r="B8" t="s">
        <v>127</v>
      </c>
      <c r="C8" t="s">
        <v>128</v>
      </c>
      <c r="D8" t="s">
        <v>187</v>
      </c>
      <c r="E8" t="s">
        <v>130</v>
      </c>
      <c r="I8" t="s">
        <v>131</v>
      </c>
      <c r="K8" s="12" t="s">
        <v>536</v>
      </c>
      <c r="L8" s="13"/>
    </row>
    <row r="9" spans="1:12">
      <c r="A9" t="s">
        <v>132</v>
      </c>
      <c r="B9" t="s">
        <v>133</v>
      </c>
      <c r="C9" t="s">
        <v>134</v>
      </c>
      <c r="D9" t="s">
        <v>190</v>
      </c>
      <c r="E9" t="s">
        <v>136</v>
      </c>
      <c r="I9" t="s">
        <v>137</v>
      </c>
      <c r="K9" s="12" t="s">
        <v>537</v>
      </c>
      <c r="L9" s="13"/>
    </row>
    <row r="10" spans="1:12">
      <c r="A10" t="s">
        <v>138</v>
      </c>
      <c r="B10" t="s">
        <v>139</v>
      </c>
      <c r="C10" t="s">
        <v>140</v>
      </c>
      <c r="D10" t="s">
        <v>193</v>
      </c>
      <c r="E10" t="s">
        <v>142</v>
      </c>
      <c r="I10" t="s">
        <v>143</v>
      </c>
      <c r="K10" s="12" t="s">
        <v>538</v>
      </c>
      <c r="L10" s="13"/>
    </row>
    <row r="11" spans="1:12">
      <c r="A11" t="s">
        <v>144</v>
      </c>
      <c r="B11" t="s">
        <v>145</v>
      </c>
      <c r="C11" t="s">
        <v>146</v>
      </c>
      <c r="D11" t="s">
        <v>196</v>
      </c>
      <c r="E11" t="s">
        <v>147</v>
      </c>
      <c r="I11" t="s">
        <v>148</v>
      </c>
      <c r="K11" s="12" t="s">
        <v>528</v>
      </c>
      <c r="L11" s="13" t="s">
        <v>511</v>
      </c>
    </row>
    <row r="12" spans="1:12">
      <c r="A12" t="s">
        <v>149</v>
      </c>
      <c r="B12" t="s">
        <v>150</v>
      </c>
      <c r="C12" t="s">
        <v>151</v>
      </c>
      <c r="D12" t="s">
        <v>116</v>
      </c>
      <c r="E12" t="s">
        <v>152</v>
      </c>
      <c r="I12" t="s">
        <v>153</v>
      </c>
      <c r="K12" s="12" t="s">
        <v>513</v>
      </c>
      <c r="L12" s="13" t="s">
        <v>514</v>
      </c>
    </row>
    <row r="13" spans="1:12">
      <c r="A13" t="s">
        <v>154</v>
      </c>
      <c r="B13" t="s">
        <v>155</v>
      </c>
      <c r="C13" t="s">
        <v>156</v>
      </c>
      <c r="D13" t="s">
        <v>123</v>
      </c>
      <c r="E13" t="s">
        <v>157</v>
      </c>
      <c r="I13" t="s">
        <v>158</v>
      </c>
      <c r="K13" s="12" t="s">
        <v>450</v>
      </c>
      <c r="L13" s="13" t="s">
        <v>492</v>
      </c>
    </row>
    <row r="14" spans="1:12">
      <c r="A14" t="s">
        <v>159</v>
      </c>
      <c r="B14" t="s">
        <v>160</v>
      </c>
      <c r="C14" t="s">
        <v>161</v>
      </c>
      <c r="D14" t="s">
        <v>129</v>
      </c>
      <c r="I14" t="s">
        <v>162</v>
      </c>
      <c r="K14" s="12" t="s">
        <v>471</v>
      </c>
      <c r="L14" s="13" t="s">
        <v>472</v>
      </c>
    </row>
    <row r="15" spans="1:12">
      <c r="A15" t="s">
        <v>163</v>
      </c>
      <c r="B15" t="s">
        <v>164</v>
      </c>
      <c r="D15" t="s">
        <v>135</v>
      </c>
      <c r="I15" t="s">
        <v>166</v>
      </c>
      <c r="K15" s="12" t="s">
        <v>474</v>
      </c>
      <c r="L15" s="13" t="s">
        <v>473</v>
      </c>
    </row>
    <row r="16" spans="1:12">
      <c r="A16" t="s">
        <v>167</v>
      </c>
      <c r="B16" t="s">
        <v>168</v>
      </c>
      <c r="D16" t="s">
        <v>103</v>
      </c>
      <c r="I16" t="s">
        <v>170</v>
      </c>
      <c r="K16" s="12" t="s">
        <v>457</v>
      </c>
      <c r="L16" s="13" t="s">
        <v>510</v>
      </c>
    </row>
    <row r="17" spans="1:12">
      <c r="A17" t="s">
        <v>171</v>
      </c>
      <c r="B17" t="s">
        <v>172</v>
      </c>
      <c r="D17" t="s">
        <v>110</v>
      </c>
      <c r="I17" t="s">
        <v>174</v>
      </c>
      <c r="K17" s="12" t="s">
        <v>526</v>
      </c>
      <c r="L17" s="13" t="s">
        <v>509</v>
      </c>
    </row>
    <row r="18" spans="1:12">
      <c r="A18" t="s">
        <v>175</v>
      </c>
      <c r="B18" t="s">
        <v>176</v>
      </c>
      <c r="D18" t="s">
        <v>209</v>
      </c>
      <c r="I18" t="s">
        <v>178</v>
      </c>
      <c r="K18" s="12" t="s">
        <v>484</v>
      </c>
      <c r="L18" s="13" t="s">
        <v>525</v>
      </c>
    </row>
    <row r="19" spans="1:12">
      <c r="A19" t="s">
        <v>179</v>
      </c>
      <c r="B19" t="s">
        <v>180</v>
      </c>
      <c r="D19" s="8" t="s">
        <v>404</v>
      </c>
      <c r="K19" s="12" t="s">
        <v>455</v>
      </c>
      <c r="L19" s="13" t="s">
        <v>529</v>
      </c>
    </row>
    <row r="20" spans="1:12">
      <c r="A20" t="s">
        <v>182</v>
      </c>
      <c r="B20" t="s">
        <v>183</v>
      </c>
      <c r="D20" s="8" t="s">
        <v>405</v>
      </c>
      <c r="I20" s="10"/>
      <c r="K20" s="12" t="s">
        <v>448</v>
      </c>
      <c r="L20" s="13" t="s">
        <v>485</v>
      </c>
    </row>
    <row r="21" spans="1:12">
      <c r="A21" t="s">
        <v>185</v>
      </c>
      <c r="B21" t="s">
        <v>186</v>
      </c>
      <c r="D21" s="8" t="s">
        <v>141</v>
      </c>
      <c r="K21" s="12" t="s">
        <v>452</v>
      </c>
      <c r="L21" s="13" t="s">
        <v>495</v>
      </c>
    </row>
    <row r="22" spans="1:12">
      <c r="A22" t="s">
        <v>188</v>
      </c>
      <c r="B22" t="s">
        <v>189</v>
      </c>
      <c r="D22" t="s">
        <v>214</v>
      </c>
      <c r="K22" s="12" t="s">
        <v>522</v>
      </c>
      <c r="L22" s="13" t="s">
        <v>477</v>
      </c>
    </row>
    <row r="23" spans="1:12">
      <c r="A23" t="s">
        <v>191</v>
      </c>
      <c r="B23" t="s">
        <v>192</v>
      </c>
      <c r="D23" t="s">
        <v>216</v>
      </c>
      <c r="K23" s="12" t="s">
        <v>523</v>
      </c>
      <c r="L23" s="13" t="s">
        <v>475</v>
      </c>
    </row>
    <row r="24" spans="1:12">
      <c r="A24" t="s">
        <v>194</v>
      </c>
      <c r="B24" t="s">
        <v>195</v>
      </c>
      <c r="D24" t="s">
        <v>217</v>
      </c>
      <c r="K24" s="12" t="s">
        <v>524</v>
      </c>
      <c r="L24" s="13" t="s">
        <v>476</v>
      </c>
    </row>
    <row r="25" spans="1:12">
      <c r="A25" t="s">
        <v>197</v>
      </c>
      <c r="B25" t="s">
        <v>198</v>
      </c>
      <c r="D25" t="s">
        <v>219</v>
      </c>
      <c r="K25" s="12" t="s">
        <v>454</v>
      </c>
      <c r="L25" s="13" t="s">
        <v>517</v>
      </c>
    </row>
    <row r="26" spans="1:12">
      <c r="A26" t="s">
        <v>199</v>
      </c>
      <c r="B26" t="s">
        <v>200</v>
      </c>
      <c r="D26" t="s">
        <v>221</v>
      </c>
      <c r="K26" s="12" t="s">
        <v>467</v>
      </c>
      <c r="L26" s="13" t="s">
        <v>486</v>
      </c>
    </row>
    <row r="27" spans="1:12">
      <c r="A27" t="s">
        <v>201</v>
      </c>
      <c r="B27" t="s">
        <v>202</v>
      </c>
      <c r="D27" t="s">
        <v>223</v>
      </c>
      <c r="K27" s="12" t="s">
        <v>446</v>
      </c>
      <c r="L27" s="13" t="s">
        <v>519</v>
      </c>
    </row>
    <row r="28" spans="1:12">
      <c r="A28" t="s">
        <v>204</v>
      </c>
      <c r="B28" t="s">
        <v>205</v>
      </c>
      <c r="D28" t="s">
        <v>225</v>
      </c>
      <c r="K28" s="12" t="s">
        <v>445</v>
      </c>
      <c r="L28" s="13" t="s">
        <v>520</v>
      </c>
    </row>
    <row r="29" spans="1:12">
      <c r="A29" t="s">
        <v>207</v>
      </c>
      <c r="B29" t="s">
        <v>208</v>
      </c>
      <c r="D29" t="s">
        <v>227</v>
      </c>
      <c r="K29" s="12" t="s">
        <v>527</v>
      </c>
      <c r="L29" s="13" t="s">
        <v>500</v>
      </c>
    </row>
    <row r="30" spans="1:12">
      <c r="A30" t="s">
        <v>210</v>
      </c>
      <c r="B30" t="s">
        <v>211</v>
      </c>
      <c r="D30" t="s">
        <v>229</v>
      </c>
      <c r="K30" s="12" t="s">
        <v>502</v>
      </c>
      <c r="L30" s="13" t="s">
        <v>501</v>
      </c>
    </row>
    <row r="31" spans="1:12">
      <c r="A31" t="s">
        <v>212</v>
      </c>
      <c r="B31" t="s">
        <v>213</v>
      </c>
      <c r="D31" t="s">
        <v>231</v>
      </c>
      <c r="K31" s="12" t="s">
        <v>508</v>
      </c>
      <c r="L31" s="13" t="s">
        <v>507</v>
      </c>
    </row>
    <row r="32" spans="1:12">
      <c r="B32" t="s">
        <v>215</v>
      </c>
      <c r="D32" t="s">
        <v>233</v>
      </c>
      <c r="K32" s="12" t="s">
        <v>499</v>
      </c>
      <c r="L32" s="13" t="s">
        <v>498</v>
      </c>
    </row>
    <row r="33" spans="2:12">
      <c r="B33" t="s">
        <v>119</v>
      </c>
      <c r="D33" t="s">
        <v>235</v>
      </c>
      <c r="K33" s="12" t="s">
        <v>505</v>
      </c>
      <c r="L33" s="13" t="s">
        <v>506</v>
      </c>
    </row>
    <row r="34" spans="2:12">
      <c r="B34" t="s">
        <v>218</v>
      </c>
      <c r="D34" t="s">
        <v>237</v>
      </c>
      <c r="K34" s="12" t="s">
        <v>504</v>
      </c>
      <c r="L34" s="13" t="s">
        <v>503</v>
      </c>
    </row>
    <row r="35" spans="2:12">
      <c r="B35" t="s">
        <v>220</v>
      </c>
      <c r="D35" t="s">
        <v>239</v>
      </c>
      <c r="K35" s="12" t="s">
        <v>453</v>
      </c>
      <c r="L35" s="13" t="s">
        <v>521</v>
      </c>
    </row>
    <row r="36" spans="2:12">
      <c r="B36" t="s">
        <v>222</v>
      </c>
      <c r="D36" t="s">
        <v>241</v>
      </c>
      <c r="K36" s="12" t="s">
        <v>458</v>
      </c>
      <c r="L36" s="13" t="s">
        <v>512</v>
      </c>
    </row>
    <row r="37" spans="2:12">
      <c r="B37" t="s">
        <v>224</v>
      </c>
      <c r="D37" t="s">
        <v>243</v>
      </c>
      <c r="K37" s="12" t="s">
        <v>464</v>
      </c>
      <c r="L37" s="12" t="s">
        <v>444</v>
      </c>
    </row>
    <row r="38" spans="2:12">
      <c r="B38" t="s">
        <v>226</v>
      </c>
      <c r="D38" t="s">
        <v>245</v>
      </c>
      <c r="K38" s="12" t="s">
        <v>451</v>
      </c>
      <c r="L38" s="13" t="s">
        <v>494</v>
      </c>
    </row>
    <row r="39" spans="2:12">
      <c r="B39" t="s">
        <v>228</v>
      </c>
      <c r="D39" t="s">
        <v>247</v>
      </c>
      <c r="K39" s="12" t="s">
        <v>469</v>
      </c>
      <c r="L39" s="13" t="s">
        <v>493</v>
      </c>
    </row>
    <row r="40" spans="2:12">
      <c r="B40" t="s">
        <v>230</v>
      </c>
      <c r="D40" t="s">
        <v>249</v>
      </c>
      <c r="K40" s="12" t="s">
        <v>466</v>
      </c>
      <c r="L40" s="13" t="s">
        <v>465</v>
      </c>
    </row>
    <row r="41" spans="2:12">
      <c r="B41" t="s">
        <v>232</v>
      </c>
      <c r="D41" t="s">
        <v>251</v>
      </c>
      <c r="K41" s="12" t="s">
        <v>449</v>
      </c>
      <c r="L41" s="13" t="s">
        <v>487</v>
      </c>
    </row>
    <row r="42" spans="2:12">
      <c r="B42" t="s">
        <v>234</v>
      </c>
      <c r="D42" t="s">
        <v>253</v>
      </c>
      <c r="K42" s="12" t="s">
        <v>460</v>
      </c>
      <c r="L42" s="13" t="s">
        <v>488</v>
      </c>
    </row>
    <row r="43" spans="2:12">
      <c r="B43" t="s">
        <v>236</v>
      </c>
      <c r="D43" t="s">
        <v>255</v>
      </c>
      <c r="K43" s="12" t="s">
        <v>479</v>
      </c>
      <c r="L43" s="13" t="s">
        <v>480</v>
      </c>
    </row>
    <row r="44" spans="2:12">
      <c r="B44" t="s">
        <v>238</v>
      </c>
      <c r="D44" t="s">
        <v>203</v>
      </c>
      <c r="K44" s="12" t="s">
        <v>470</v>
      </c>
      <c r="L44" s="13" t="s">
        <v>489</v>
      </c>
    </row>
    <row r="45" spans="2:12">
      <c r="B45" t="s">
        <v>240</v>
      </c>
      <c r="D45" t="s">
        <v>206</v>
      </c>
      <c r="K45" s="12" t="s">
        <v>468</v>
      </c>
      <c r="L45" s="13" t="s">
        <v>491</v>
      </c>
    </row>
    <row r="46" spans="2:12">
      <c r="B46" t="s">
        <v>242</v>
      </c>
      <c r="K46" s="12" t="s">
        <v>459</v>
      </c>
      <c r="L46" s="13" t="s">
        <v>490</v>
      </c>
    </row>
    <row r="47" spans="2:12">
      <c r="B47" t="s">
        <v>244</v>
      </c>
      <c r="K47" s="12" t="s">
        <v>456</v>
      </c>
      <c r="L47" s="13" t="s">
        <v>478</v>
      </c>
    </row>
    <row r="48" spans="2:12">
      <c r="B48" t="s">
        <v>246</v>
      </c>
      <c r="K48" s="12" t="s">
        <v>447</v>
      </c>
      <c r="L48" s="13" t="s">
        <v>518</v>
      </c>
    </row>
    <row r="49" spans="2:12">
      <c r="B49" t="s">
        <v>248</v>
      </c>
      <c r="K49" s="12" t="s">
        <v>515</v>
      </c>
      <c r="L49" s="13" t="s">
        <v>516</v>
      </c>
    </row>
    <row r="50" spans="2:12">
      <c r="B50" t="s">
        <v>250</v>
      </c>
      <c r="D50" s="10"/>
      <c r="K50" s="12" t="s">
        <v>497</v>
      </c>
      <c r="L50" s="13" t="s">
        <v>496</v>
      </c>
    </row>
    <row r="51" spans="2:12">
      <c r="B51" t="s">
        <v>252</v>
      </c>
      <c r="K51" s="12" t="s">
        <v>462</v>
      </c>
      <c r="L51" s="13" t="s">
        <v>481</v>
      </c>
    </row>
    <row r="52" spans="2:12">
      <c r="B52" t="s">
        <v>254</v>
      </c>
      <c r="K52" s="12" t="s">
        <v>461</v>
      </c>
      <c r="L52" s="13" t="s">
        <v>483</v>
      </c>
    </row>
    <row r="53" spans="2:12">
      <c r="B53" t="s">
        <v>256</v>
      </c>
      <c r="K53" s="12" t="s">
        <v>463</v>
      </c>
      <c r="L53" s="13" t="s">
        <v>482</v>
      </c>
    </row>
    <row r="54" spans="2:12">
      <c r="B54" t="s">
        <v>257</v>
      </c>
    </row>
    <row r="55" spans="2:12">
      <c r="B55" t="s">
        <v>258</v>
      </c>
    </row>
    <row r="56" spans="2:12">
      <c r="B56" t="s">
        <v>259</v>
      </c>
    </row>
    <row r="57" spans="2:12">
      <c r="B57" t="s">
        <v>260</v>
      </c>
    </row>
    <row r="58" spans="2:12">
      <c r="B58" t="s">
        <v>261</v>
      </c>
    </row>
    <row r="59" spans="2:12">
      <c r="B59" t="s">
        <v>262</v>
      </c>
    </row>
    <row r="60" spans="2:12">
      <c r="B60" t="s">
        <v>263</v>
      </c>
    </row>
    <row r="61" spans="2:12">
      <c r="B61" t="s">
        <v>264</v>
      </c>
    </row>
    <row r="62" spans="2:12">
      <c r="B62" t="s">
        <v>265</v>
      </c>
    </row>
    <row r="63" spans="2:12">
      <c r="B63" t="s">
        <v>266</v>
      </c>
    </row>
    <row r="64" spans="2:12">
      <c r="B64" t="s">
        <v>267</v>
      </c>
    </row>
    <row r="65" spans="2:4">
      <c r="B65" t="s">
        <v>268</v>
      </c>
    </row>
    <row r="66" spans="2:4">
      <c r="B66" t="s">
        <v>269</v>
      </c>
    </row>
    <row r="67" spans="2:4">
      <c r="B67" t="s">
        <v>270</v>
      </c>
    </row>
    <row r="68" spans="2:4">
      <c r="B68" t="s">
        <v>271</v>
      </c>
      <c r="D68" s="8"/>
    </row>
    <row r="69" spans="2:4">
      <c r="B69" t="s">
        <v>272</v>
      </c>
      <c r="D69" s="8"/>
    </row>
    <row r="70" spans="2:4">
      <c r="B70" t="s">
        <v>273</v>
      </c>
      <c r="D70" s="8"/>
    </row>
    <row r="71" spans="2:4">
      <c r="B71" t="s">
        <v>274</v>
      </c>
    </row>
    <row r="72" spans="2:4">
      <c r="B72" t="s">
        <v>275</v>
      </c>
    </row>
    <row r="73" spans="2:4">
      <c r="B73" t="s">
        <v>276</v>
      </c>
    </row>
    <row r="74" spans="2:4">
      <c r="B74" t="s">
        <v>277</v>
      </c>
    </row>
    <row r="75" spans="2:4">
      <c r="B75" t="s">
        <v>278</v>
      </c>
    </row>
    <row r="76" spans="2:4">
      <c r="B76" t="s">
        <v>279</v>
      </c>
    </row>
    <row r="77" spans="2:4">
      <c r="B77" t="s">
        <v>280</v>
      </c>
    </row>
    <row r="78" spans="2:4">
      <c r="B78" t="s">
        <v>281</v>
      </c>
    </row>
    <row r="79" spans="2:4">
      <c r="B79" t="s">
        <v>282</v>
      </c>
    </row>
    <row r="80" spans="2:4">
      <c r="B80" t="s">
        <v>283</v>
      </c>
    </row>
    <row r="81" spans="2:2">
      <c r="B81" t="s">
        <v>284</v>
      </c>
    </row>
    <row r="82" spans="2:2">
      <c r="B82" t="s">
        <v>285</v>
      </c>
    </row>
    <row r="83" spans="2:2">
      <c r="B83" t="s">
        <v>286</v>
      </c>
    </row>
    <row r="84" spans="2:2">
      <c r="B84" t="s">
        <v>287</v>
      </c>
    </row>
    <row r="85" spans="2:2">
      <c r="B85" t="s">
        <v>288</v>
      </c>
    </row>
    <row r="86" spans="2:2">
      <c r="B86" t="s">
        <v>289</v>
      </c>
    </row>
    <row r="87" spans="2:2">
      <c r="B87" t="s">
        <v>290</v>
      </c>
    </row>
    <row r="88" spans="2:2">
      <c r="B88" t="s">
        <v>291</v>
      </c>
    </row>
    <row r="89" spans="2:2">
      <c r="B89" t="s">
        <v>292</v>
      </c>
    </row>
    <row r="90" spans="2:2">
      <c r="B90" t="s">
        <v>293</v>
      </c>
    </row>
    <row r="91" spans="2:2">
      <c r="B91" t="s">
        <v>294</v>
      </c>
    </row>
    <row r="92" spans="2:2">
      <c r="B92" t="s">
        <v>295</v>
      </c>
    </row>
    <row r="93" spans="2:2">
      <c r="B93" t="s">
        <v>296</v>
      </c>
    </row>
    <row r="94" spans="2:2">
      <c r="B94" t="s">
        <v>297</v>
      </c>
    </row>
    <row r="95" spans="2:2">
      <c r="B95" t="s">
        <v>298</v>
      </c>
    </row>
    <row r="96" spans="2:2">
      <c r="B96" t="s">
        <v>299</v>
      </c>
    </row>
    <row r="97" spans="2:2">
      <c r="B97" t="s">
        <v>300</v>
      </c>
    </row>
    <row r="98" spans="2:2">
      <c r="B98" t="s">
        <v>301</v>
      </c>
    </row>
    <row r="99" spans="2:2">
      <c r="B99" t="s">
        <v>302</v>
      </c>
    </row>
    <row r="100" spans="2:2">
      <c r="B100" t="s">
        <v>303</v>
      </c>
    </row>
    <row r="101" spans="2:2">
      <c r="B101" t="s">
        <v>304</v>
      </c>
    </row>
    <row r="102" spans="2:2">
      <c r="B102" t="s">
        <v>305</v>
      </c>
    </row>
    <row r="103" spans="2:2">
      <c r="B103" t="s">
        <v>306</v>
      </c>
    </row>
    <row r="104" spans="2:2">
      <c r="B104" t="s">
        <v>307</v>
      </c>
    </row>
    <row r="105" spans="2:2">
      <c r="B105" t="s">
        <v>308</v>
      </c>
    </row>
    <row r="106" spans="2:2">
      <c r="B106" t="s">
        <v>309</v>
      </c>
    </row>
    <row r="107" spans="2:2">
      <c r="B107" t="s">
        <v>310</v>
      </c>
    </row>
    <row r="108" spans="2:2">
      <c r="B108" t="s">
        <v>311</v>
      </c>
    </row>
    <row r="109" spans="2:2">
      <c r="B109" t="s">
        <v>312</v>
      </c>
    </row>
    <row r="110" spans="2:2">
      <c r="B110" t="s">
        <v>313</v>
      </c>
    </row>
    <row r="111" spans="2:2">
      <c r="B111" t="s">
        <v>314</v>
      </c>
    </row>
    <row r="112" spans="2:2">
      <c r="B112" t="s">
        <v>315</v>
      </c>
    </row>
    <row r="113" spans="2:2">
      <c r="B113" t="s">
        <v>316</v>
      </c>
    </row>
    <row r="114" spans="2:2">
      <c r="B114" t="s">
        <v>317</v>
      </c>
    </row>
    <row r="115" spans="2:2">
      <c r="B115" t="s">
        <v>318</v>
      </c>
    </row>
    <row r="116" spans="2:2">
      <c r="B116" t="s">
        <v>319</v>
      </c>
    </row>
    <row r="117" spans="2:2">
      <c r="B117" t="s">
        <v>320</v>
      </c>
    </row>
    <row r="118" spans="2:2">
      <c r="B118" t="s">
        <v>321</v>
      </c>
    </row>
    <row r="119" spans="2:2">
      <c r="B119" t="s">
        <v>322</v>
      </c>
    </row>
    <row r="120" spans="2:2">
      <c r="B120" t="s">
        <v>323</v>
      </c>
    </row>
    <row r="121" spans="2:2">
      <c r="B121" t="s">
        <v>324</v>
      </c>
    </row>
    <row r="122" spans="2:2">
      <c r="B122" t="s">
        <v>325</v>
      </c>
    </row>
    <row r="123" spans="2:2">
      <c r="B123" t="s">
        <v>326</v>
      </c>
    </row>
    <row r="124" spans="2:2">
      <c r="B124" t="s">
        <v>327</v>
      </c>
    </row>
    <row r="125" spans="2:2">
      <c r="B125" t="s">
        <v>328</v>
      </c>
    </row>
    <row r="126" spans="2:2">
      <c r="B126" t="s">
        <v>329</v>
      </c>
    </row>
    <row r="127" spans="2:2">
      <c r="B127" t="s">
        <v>330</v>
      </c>
    </row>
    <row r="128" spans="2:2">
      <c r="B128" t="s">
        <v>331</v>
      </c>
    </row>
    <row r="129" spans="2:2">
      <c r="B129" t="s">
        <v>332</v>
      </c>
    </row>
    <row r="130" spans="2:2">
      <c r="B130" t="s">
        <v>333</v>
      </c>
    </row>
    <row r="131" spans="2:2">
      <c r="B131" t="s">
        <v>334</v>
      </c>
    </row>
    <row r="132" spans="2:2">
      <c r="B132" t="s">
        <v>335</v>
      </c>
    </row>
    <row r="133" spans="2:2">
      <c r="B133" t="s">
        <v>336</v>
      </c>
    </row>
    <row r="134" spans="2:2">
      <c r="B134" t="s">
        <v>337</v>
      </c>
    </row>
    <row r="135" spans="2:2">
      <c r="B135" t="s">
        <v>338</v>
      </c>
    </row>
    <row r="136" spans="2:2">
      <c r="B136" t="s">
        <v>339</v>
      </c>
    </row>
    <row r="137" spans="2:2">
      <c r="B137" t="s">
        <v>340</v>
      </c>
    </row>
    <row r="138" spans="2:2">
      <c r="B138" t="s">
        <v>341</v>
      </c>
    </row>
    <row r="139" spans="2:2">
      <c r="B139" t="s">
        <v>342</v>
      </c>
    </row>
    <row r="140" spans="2:2">
      <c r="B140" t="s">
        <v>343</v>
      </c>
    </row>
    <row r="141" spans="2:2">
      <c r="B141" t="s">
        <v>344</v>
      </c>
    </row>
    <row r="142" spans="2:2">
      <c r="B142" t="s">
        <v>345</v>
      </c>
    </row>
    <row r="143" spans="2:2">
      <c r="B143" t="s">
        <v>346</v>
      </c>
    </row>
    <row r="144" spans="2:2">
      <c r="B144" t="s">
        <v>347</v>
      </c>
    </row>
    <row r="145" spans="2:2">
      <c r="B145" t="s">
        <v>348</v>
      </c>
    </row>
    <row r="146" spans="2:2">
      <c r="B146" t="s">
        <v>349</v>
      </c>
    </row>
    <row r="147" spans="2:2">
      <c r="B147" t="s">
        <v>350</v>
      </c>
    </row>
    <row r="148" spans="2:2">
      <c r="B148" t="s">
        <v>351</v>
      </c>
    </row>
    <row r="149" spans="2:2">
      <c r="B149" t="s">
        <v>352</v>
      </c>
    </row>
    <row r="150" spans="2:2">
      <c r="B150" t="s">
        <v>353</v>
      </c>
    </row>
    <row r="151" spans="2:2">
      <c r="B151" t="s">
        <v>354</v>
      </c>
    </row>
    <row r="152" spans="2:2">
      <c r="B152" t="s">
        <v>355</v>
      </c>
    </row>
    <row r="153" spans="2:2">
      <c r="B153" t="s">
        <v>356</v>
      </c>
    </row>
    <row r="154" spans="2:2">
      <c r="B154" t="s">
        <v>357</v>
      </c>
    </row>
    <row r="155" spans="2:2">
      <c r="B155" t="s">
        <v>358</v>
      </c>
    </row>
    <row r="156" spans="2:2">
      <c r="B156" t="s">
        <v>359</v>
      </c>
    </row>
    <row r="157" spans="2:2">
      <c r="B157" t="s">
        <v>360</v>
      </c>
    </row>
    <row r="158" spans="2:2">
      <c r="B158" t="s">
        <v>361</v>
      </c>
    </row>
    <row r="159" spans="2:2">
      <c r="B159" t="s">
        <v>362</v>
      </c>
    </row>
    <row r="160" spans="2:2">
      <c r="B160" t="s">
        <v>363</v>
      </c>
    </row>
    <row r="161" spans="2:2">
      <c r="B161" t="s">
        <v>364</v>
      </c>
    </row>
    <row r="162" spans="2:2">
      <c r="B162" t="s">
        <v>365</v>
      </c>
    </row>
    <row r="163" spans="2:2">
      <c r="B163" t="s">
        <v>366</v>
      </c>
    </row>
    <row r="164" spans="2:2">
      <c r="B164" t="s">
        <v>367</v>
      </c>
    </row>
    <row r="165" spans="2:2">
      <c r="B165" t="s">
        <v>368</v>
      </c>
    </row>
    <row r="166" spans="2:2">
      <c r="B166" t="s">
        <v>369</v>
      </c>
    </row>
    <row r="167" spans="2:2">
      <c r="B167" t="s">
        <v>370</v>
      </c>
    </row>
    <row r="168" spans="2:2">
      <c r="B168" t="s">
        <v>371</v>
      </c>
    </row>
    <row r="169" spans="2:2">
      <c r="B169" t="s">
        <v>372</v>
      </c>
    </row>
    <row r="170" spans="2:2">
      <c r="B170" t="s">
        <v>373</v>
      </c>
    </row>
    <row r="171" spans="2:2">
      <c r="B171" t="s">
        <v>374</v>
      </c>
    </row>
    <row r="172" spans="2:2">
      <c r="B172" t="s">
        <v>375</v>
      </c>
    </row>
    <row r="173" spans="2:2">
      <c r="B173" t="s">
        <v>376</v>
      </c>
    </row>
    <row r="174" spans="2:2">
      <c r="B174" t="s">
        <v>377</v>
      </c>
    </row>
    <row r="175" spans="2:2">
      <c r="B175" t="s">
        <v>378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8"/>
  <sheetViews>
    <sheetView view="pageBreakPreview" zoomScaleNormal="100" zoomScaleSheetLayoutView="100" workbookViewId="0">
      <selection activeCell="J9" sqref="J9"/>
    </sheetView>
  </sheetViews>
  <sheetFormatPr defaultRowHeight="15"/>
  <cols>
    <col min="1" max="1" width="3.28515625" customWidth="1"/>
    <col min="4" max="4" width="17.42578125" customWidth="1"/>
    <col min="5" max="5" width="8.42578125" customWidth="1"/>
    <col min="6" max="6" width="17.5703125" customWidth="1"/>
    <col min="7" max="7" width="9" customWidth="1"/>
    <col min="8" max="8" width="17.7109375" customWidth="1"/>
    <col min="9" max="9" width="10.5703125" customWidth="1"/>
    <col min="10" max="10" width="30" customWidth="1"/>
    <col min="11" max="11" width="10" customWidth="1"/>
  </cols>
  <sheetData>
    <row r="2" spans="1:11" ht="15.75">
      <c r="A2" s="89"/>
      <c r="B2" s="89"/>
      <c r="C2" s="89" t="s">
        <v>591</v>
      </c>
      <c r="D2" s="89" t="s">
        <v>656</v>
      </c>
      <c r="E2" s="89" t="s">
        <v>591</v>
      </c>
      <c r="F2" s="89" t="s">
        <v>657</v>
      </c>
      <c r="G2" s="89"/>
      <c r="H2" s="89" t="s">
        <v>658</v>
      </c>
      <c r="I2" s="90" t="s">
        <v>659</v>
      </c>
      <c r="J2" s="90"/>
      <c r="K2" s="89" t="s">
        <v>660</v>
      </c>
    </row>
    <row r="3" spans="1:11" ht="15.75">
      <c r="A3" s="89">
        <v>1</v>
      </c>
      <c r="B3" s="89" t="s">
        <v>647</v>
      </c>
      <c r="C3" s="89">
        <v>0</v>
      </c>
      <c r="D3" s="91">
        <v>0</v>
      </c>
      <c r="E3" s="89">
        <v>0</v>
      </c>
      <c r="F3" s="91">
        <v>0</v>
      </c>
      <c r="G3" s="89">
        <f>C3+E3</f>
        <v>0</v>
      </c>
      <c r="H3" s="91">
        <f>D3+F3</f>
        <v>0</v>
      </c>
      <c r="I3" s="90">
        <v>0</v>
      </c>
      <c r="J3" s="92">
        <v>0</v>
      </c>
      <c r="K3" s="93">
        <f>H3-J3</f>
        <v>0</v>
      </c>
    </row>
    <row r="4" spans="1:11" ht="15.75">
      <c r="A4" s="89">
        <v>2</v>
      </c>
      <c r="B4" s="89" t="s">
        <v>648</v>
      </c>
      <c r="C4" s="89">
        <v>2</v>
      </c>
      <c r="D4" s="91">
        <v>1787376.23</v>
      </c>
      <c r="E4" s="89">
        <v>0</v>
      </c>
      <c r="F4" s="91">
        <v>0</v>
      </c>
      <c r="G4" s="89">
        <f t="shared" ref="G4:G12" si="0">C4+E4</f>
        <v>2</v>
      </c>
      <c r="H4" s="91">
        <f t="shared" ref="H4:H12" si="1">D4+F4</f>
        <v>1787376.23</v>
      </c>
      <c r="I4" s="90">
        <v>2</v>
      </c>
      <c r="J4" s="92">
        <v>1787376.23</v>
      </c>
      <c r="K4" s="93">
        <f t="shared" ref="K4:K13" si="2">H4-J4</f>
        <v>0</v>
      </c>
    </row>
    <row r="5" spans="1:11" ht="15.75">
      <c r="A5" s="89">
        <v>3</v>
      </c>
      <c r="B5" s="89" t="s">
        <v>649</v>
      </c>
      <c r="C5" s="89">
        <v>3</v>
      </c>
      <c r="D5" s="91">
        <v>8939137.5800000001</v>
      </c>
      <c r="E5" s="94">
        <v>0</v>
      </c>
      <c r="F5" s="91">
        <v>0</v>
      </c>
      <c r="G5" s="89">
        <f t="shared" si="0"/>
        <v>3</v>
      </c>
      <c r="H5" s="91">
        <f t="shared" si="1"/>
        <v>8939137.5800000001</v>
      </c>
      <c r="I5" s="90">
        <v>3</v>
      </c>
      <c r="J5" s="92">
        <v>8939137.5800000001</v>
      </c>
      <c r="K5" s="93">
        <f t="shared" si="2"/>
        <v>0</v>
      </c>
    </row>
    <row r="6" spans="1:11" ht="15.75">
      <c r="A6" s="89">
        <v>4</v>
      </c>
      <c r="B6" s="89" t="s">
        <v>650</v>
      </c>
      <c r="C6" s="89">
        <v>2</v>
      </c>
      <c r="D6" s="91">
        <v>5905161.8899999997</v>
      </c>
      <c r="E6" s="94">
        <v>3</v>
      </c>
      <c r="F6" s="91">
        <v>85278832.129999995</v>
      </c>
      <c r="G6" s="89">
        <f t="shared" si="0"/>
        <v>5</v>
      </c>
      <c r="H6" s="91">
        <f t="shared" si="1"/>
        <v>91183994.019999996</v>
      </c>
      <c r="I6" s="90">
        <v>5</v>
      </c>
      <c r="J6" s="92">
        <v>91183994.019999996</v>
      </c>
      <c r="K6" s="93">
        <f t="shared" si="2"/>
        <v>0</v>
      </c>
    </row>
    <row r="7" spans="1:11" ht="15.75">
      <c r="A7" s="89">
        <v>5</v>
      </c>
      <c r="B7" s="89" t="s">
        <v>651</v>
      </c>
      <c r="C7" s="89">
        <v>4</v>
      </c>
      <c r="D7" s="91">
        <v>5601765.9900000002</v>
      </c>
      <c r="E7" s="94">
        <v>0</v>
      </c>
      <c r="F7" s="91">
        <v>0</v>
      </c>
      <c r="G7" s="89">
        <f t="shared" si="0"/>
        <v>4</v>
      </c>
      <c r="H7" s="91">
        <f t="shared" si="1"/>
        <v>5601765.9900000002</v>
      </c>
      <c r="I7" s="90">
        <v>4</v>
      </c>
      <c r="J7" s="92">
        <v>5601765.9900000002</v>
      </c>
      <c r="K7" s="93">
        <f t="shared" si="2"/>
        <v>0</v>
      </c>
    </row>
    <row r="8" spans="1:11" ht="15.75">
      <c r="A8" s="89">
        <v>6</v>
      </c>
      <c r="B8" s="89" t="s">
        <v>652</v>
      </c>
      <c r="C8" s="89">
        <v>0</v>
      </c>
      <c r="D8" s="91">
        <v>0</v>
      </c>
      <c r="E8" s="94">
        <v>3</v>
      </c>
      <c r="F8" s="91">
        <v>38836750.57</v>
      </c>
      <c r="G8" s="89">
        <f t="shared" si="0"/>
        <v>3</v>
      </c>
      <c r="H8" s="91">
        <f t="shared" si="1"/>
        <v>38836750.57</v>
      </c>
      <c r="I8" s="90">
        <v>3</v>
      </c>
      <c r="J8" s="92">
        <v>38836750.57</v>
      </c>
      <c r="K8" s="93">
        <f t="shared" si="2"/>
        <v>0</v>
      </c>
    </row>
    <row r="9" spans="1:11" ht="15.75">
      <c r="A9" s="89">
        <v>7</v>
      </c>
      <c r="B9" s="89" t="s">
        <v>653</v>
      </c>
      <c r="C9" s="89">
        <v>5</v>
      </c>
      <c r="D9" s="91">
        <v>22794367.059999999</v>
      </c>
      <c r="E9" s="94">
        <v>3</v>
      </c>
      <c r="F9" s="91">
        <v>11738802.67</v>
      </c>
      <c r="G9" s="89">
        <f t="shared" si="0"/>
        <v>8</v>
      </c>
      <c r="H9" s="91">
        <f t="shared" si="1"/>
        <v>34533169.729999997</v>
      </c>
      <c r="I9" s="90">
        <v>8</v>
      </c>
      <c r="J9" s="92">
        <v>34533169.719999999</v>
      </c>
      <c r="K9" s="93">
        <f t="shared" si="2"/>
        <v>9.9999979138374329E-3</v>
      </c>
    </row>
    <row r="10" spans="1:11" ht="15.75">
      <c r="A10" s="89">
        <v>8</v>
      </c>
      <c r="B10" s="89" t="s">
        <v>537</v>
      </c>
      <c r="C10" s="89">
        <v>10</v>
      </c>
      <c r="D10" s="91">
        <v>54800235.259999998</v>
      </c>
      <c r="E10" s="94">
        <v>3</v>
      </c>
      <c r="F10" s="91">
        <v>2612734.89</v>
      </c>
      <c r="G10" s="89">
        <f t="shared" si="0"/>
        <v>13</v>
      </c>
      <c r="H10" s="91">
        <f t="shared" si="1"/>
        <v>57412970.149999999</v>
      </c>
      <c r="I10" s="90">
        <v>13</v>
      </c>
      <c r="J10" s="92">
        <v>57412970.159999996</v>
      </c>
      <c r="K10" s="93">
        <f t="shared" si="2"/>
        <v>-9.9999979138374329E-3</v>
      </c>
    </row>
    <row r="11" spans="1:11" ht="15.75">
      <c r="A11" s="89">
        <v>9</v>
      </c>
      <c r="B11" s="89" t="s">
        <v>654</v>
      </c>
      <c r="C11" s="89">
        <v>3</v>
      </c>
      <c r="D11" s="91">
        <v>5256793.74</v>
      </c>
      <c r="E11" s="94">
        <v>0</v>
      </c>
      <c r="F11" s="91">
        <v>0</v>
      </c>
      <c r="G11" s="89">
        <f t="shared" si="0"/>
        <v>3</v>
      </c>
      <c r="H11" s="91">
        <f t="shared" si="1"/>
        <v>5256793.74</v>
      </c>
      <c r="I11" s="90">
        <v>3</v>
      </c>
      <c r="J11" s="92">
        <v>5256793.74</v>
      </c>
      <c r="K11" s="93">
        <f t="shared" si="2"/>
        <v>0</v>
      </c>
    </row>
    <row r="12" spans="1:11" ht="15.75">
      <c r="A12" s="89">
        <v>10</v>
      </c>
      <c r="B12" s="89" t="s">
        <v>655</v>
      </c>
      <c r="C12" s="89">
        <v>1</v>
      </c>
      <c r="D12" s="91">
        <v>5000840</v>
      </c>
      <c r="E12" s="94">
        <v>0</v>
      </c>
      <c r="F12" s="91">
        <v>0</v>
      </c>
      <c r="G12" s="89">
        <f t="shared" si="0"/>
        <v>1</v>
      </c>
      <c r="H12" s="91">
        <f t="shared" si="1"/>
        <v>5000840</v>
      </c>
      <c r="I12" s="90">
        <v>1</v>
      </c>
      <c r="J12" s="92">
        <v>5000840</v>
      </c>
      <c r="K12" s="93">
        <f t="shared" si="2"/>
        <v>0</v>
      </c>
    </row>
    <row r="13" spans="1:11" ht="15.75">
      <c r="A13" s="89"/>
      <c r="B13" s="89"/>
      <c r="C13" s="89">
        <f>SUM(C3:C12)</f>
        <v>30</v>
      </c>
      <c r="D13" s="89"/>
      <c r="E13" s="89">
        <f>SUM(E3:E12)</f>
        <v>12</v>
      </c>
      <c r="F13" s="89"/>
      <c r="G13" s="95">
        <f>SUM(G3:G12)</f>
        <v>42</v>
      </c>
      <c r="H13" s="96">
        <f>SUM(H3:H12)</f>
        <v>248552798.00999999</v>
      </c>
      <c r="I13" s="90">
        <f>SUM(I3:I12)</f>
        <v>42</v>
      </c>
      <c r="J13" s="92">
        <f>SUM(J3:J12)</f>
        <v>248552798.00999999</v>
      </c>
      <c r="K13" s="93">
        <f t="shared" si="2"/>
        <v>0</v>
      </c>
    </row>
    <row r="14" spans="1:11">
      <c r="E14" s="87"/>
      <c r="K14" s="88"/>
    </row>
    <row r="15" spans="1:11">
      <c r="E15" s="87"/>
    </row>
    <row r="16" spans="1:11">
      <c r="E16" s="87"/>
    </row>
    <row r="17" spans="5:5">
      <c r="E17" s="87"/>
    </row>
    <row r="18" spans="5:5">
      <c r="E18" s="87"/>
    </row>
    <row r="19" spans="5:5">
      <c r="E19" s="87"/>
    </row>
    <row r="20" spans="5:5">
      <c r="E20" s="87"/>
    </row>
    <row r="21" spans="5:5">
      <c r="E21" s="87"/>
    </row>
    <row r="22" spans="5:5">
      <c r="E22" s="87"/>
    </row>
    <row r="23" spans="5:5">
      <c r="E23" s="87"/>
    </row>
    <row r="24" spans="5:5">
      <c r="E24" s="87"/>
    </row>
    <row r="25" spans="5:5">
      <c r="E25" s="87"/>
    </row>
    <row r="26" spans="5:5">
      <c r="E26" s="87"/>
    </row>
    <row r="27" spans="5:5">
      <c r="E27" s="87"/>
    </row>
    <row r="28" spans="5:5">
      <c r="E28" s="87"/>
    </row>
  </sheetData>
  <pageMargins left="0.31496062992125984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4</vt:i4>
      </vt:variant>
    </vt:vector>
  </HeadingPairs>
  <TitlesOfParts>
    <vt:vector size="12" baseType="lpstr">
      <vt:lpstr>Справочник Вид продукции</vt:lpstr>
      <vt:lpstr>Кор ГКПЗ 3 кв  2014</vt:lpstr>
      <vt:lpstr>Кор 3 кв  Условно-постоянные</vt:lpstr>
      <vt:lpstr>Расшифровка (вид деятельности)</vt:lpstr>
      <vt:lpstr>Расшифровка (вид закупаемой про</vt:lpstr>
      <vt:lpstr>Расшифровка (способы закупки)</vt:lpstr>
      <vt:lpstr>Справочники - не удалять!!!</vt:lpstr>
      <vt:lpstr>Лист1</vt:lpstr>
      <vt:lpstr>'Кор 3 кв  Условно-постоянные'!Заголовки_для_печати</vt:lpstr>
      <vt:lpstr>'Кор ГКПЗ 3 кв  2014'!Заголовки_для_печати</vt:lpstr>
      <vt:lpstr>'Кор 3 кв  Условно-постоянные'!Область_печати</vt:lpstr>
      <vt:lpstr>'Кор ГКПЗ 3 кв  2014'!Область_печати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belotskayaI</cp:lastModifiedBy>
  <cp:lastPrinted>2014-06-27T02:58:37Z</cp:lastPrinted>
  <dcterms:created xsi:type="dcterms:W3CDTF">2011-11-18T07:59:33Z</dcterms:created>
  <dcterms:modified xsi:type="dcterms:W3CDTF">2014-06-27T07:21:19Z</dcterms:modified>
</cp:coreProperties>
</file>