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40" yWindow="75" windowWidth="19320" windowHeight="11760"/>
  </bookViews>
  <sheets>
    <sheet name="Лист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ctivity">[1]Титульный!$G$32</definedName>
    <definedName name="add_kind_of_fuels">#REF!</definedName>
    <definedName name="anscount" hidden="1">1</definedName>
    <definedName name="checkCell_2">#REF!</definedName>
    <definedName name="code">[1]Инструкция!$J$2</definedName>
    <definedName name="fil">[1]Титульный!$G$27</definedName>
    <definedName name="godEnd">[1]Титульный!$G$19</definedName>
    <definedName name="godStart">[1]Титульный!$G$18</definedName>
    <definedName name="hide_me_column_3_1">#REF!</definedName>
    <definedName name="hide_me_column_3_2">#REF!</definedName>
    <definedName name="hide_me_row_3_1">#REF!</definedName>
    <definedName name="indexPoint_3_12_1">#REF!</definedName>
    <definedName name="inn">[1]Титульный!$G$29</definedName>
    <definedName name="inv_ch5_6_8">'[1]ТС инвестиции'!$H$2,'[1]ТС инвестиции'!$H$26:$H$31,'[1]ТС инвестиции'!$H$7:$H$14,'[1]ТС инвестиции'!$H$75:$H$84</definedName>
    <definedName name="invest_flag_is">'[1]ТС инвестиции'!$B$2,'[1]ТС инвестиции'!$F$2:$J$2,'[1]ТС инвестиции'!$F$7:$J$14,'[1]ТС инвестиции'!$B$7:$B$14,'[1]ТС инвестиции'!$B$22:$B$31,'[1]ТС инвестиции'!$B$75:$B$84,'[1]ТС инвестиции'!$F$22:$J$31,'[1]ТС инвестиции'!$F$75:$J$84</definedName>
    <definedName name="kind_of_fuels">[1]TEHSHEET!$K$2:$K$29</definedName>
    <definedName name="kind_of_NDS">[1]TEHSHEET!$N$2:$N$4</definedName>
    <definedName name="kind_of_purchase_method">[1]TEHSHEET!$P$2:$P$4</definedName>
    <definedName name="kpp">[1]Титульный!$G$30</definedName>
    <definedName name="logic">[1]TEHSHEET!$A$2:$A$3</definedName>
    <definedName name="MO_LIST_19">[1]REESTR_MO!$B$42:$B$54</definedName>
    <definedName name="MR_LIST">[1]REESTR_MO!$D$2:$D$63</definedName>
    <definedName name="objective_of_IPR">[1]TEHSHEET!$O$2:$O$6</definedName>
    <definedName name="org">[1]Титульный!$G$25</definedName>
    <definedName name="ps_geo">[1]Паспорт!$BC$2:$BC$5</definedName>
    <definedName name="ps_p">[1]Паспорт!$BB$2:$BB$6</definedName>
    <definedName name="ps_psr">[1]Паспорт!$AY$2:$AY$17</definedName>
    <definedName name="ps_sr">[1]Паспорт!$AX$2:$AX$12</definedName>
    <definedName name="ps_ssh">[1]Паспорт!$BA$2:$BA$4</definedName>
    <definedName name="ps_ti">[1]Паспорт!$AZ$2:$AZ$5</definedName>
    <definedName name="ps_tsh">[1]Паспорт!$BD$2:$BD$4</definedName>
    <definedName name="ps_z">[1]Паспорт!$BE$2:$BE$5</definedName>
    <definedName name="region_name">[1]Титульный!$G$9</definedName>
    <definedName name="source_of_funding">[1]TEHSHEET!$J$2:$J$13</definedName>
    <definedName name="version">[1]Инструкция!$J$3</definedName>
  </definedNames>
  <calcPr calcId="125725"/>
</workbook>
</file>

<file path=xl/calcChain.xml><?xml version="1.0" encoding="utf-8"?>
<calcChain xmlns="http://schemas.openxmlformats.org/spreadsheetml/2006/main">
  <c r="N25" i="2"/>
  <c r="N21"/>
  <c r="N60"/>
  <c r="N58"/>
  <c r="N55"/>
  <c r="N71"/>
  <c r="N45"/>
  <c r="N43"/>
  <c r="N38"/>
  <c r="N37"/>
  <c r="N36"/>
  <c r="N31"/>
  <c r="N30"/>
  <c r="N29"/>
  <c r="N27"/>
  <c r="N20"/>
  <c r="N70"/>
  <c r="N19"/>
  <c r="N15"/>
  <c r="M25"/>
  <c r="M60"/>
  <c r="M58"/>
  <c r="M55"/>
  <c r="M71"/>
  <c r="M45"/>
  <c r="M43"/>
  <c r="M38"/>
  <c r="M37"/>
  <c r="M36"/>
  <c r="M31"/>
  <c r="M30"/>
  <c r="M29"/>
  <c r="M27"/>
  <c r="M20"/>
  <c r="M70"/>
  <c r="M19"/>
  <c r="M15"/>
  <c r="M14"/>
  <c r="L25"/>
  <c r="K25"/>
  <c r="I25"/>
  <c r="L21"/>
  <c r="K21"/>
  <c r="L58"/>
  <c r="L45"/>
  <c r="L38"/>
  <c r="L37"/>
  <c r="L36"/>
  <c r="L33"/>
  <c r="L31"/>
  <c r="L30"/>
  <c r="L29"/>
  <c r="L27"/>
  <c r="L20"/>
  <c r="L19"/>
  <c r="N18"/>
  <c r="N16"/>
  <c r="K71"/>
  <c r="K58"/>
  <c r="K45"/>
  <c r="K43"/>
  <c r="K38"/>
  <c r="K37"/>
  <c r="K36"/>
  <c r="K33"/>
  <c r="K31"/>
  <c r="K30"/>
  <c r="K29"/>
  <c r="K27"/>
  <c r="M21"/>
  <c r="K20"/>
  <c r="K19"/>
  <c r="M18"/>
  <c r="M16"/>
  <c r="K14"/>
  <c r="J60"/>
  <c r="J58"/>
  <c r="J55"/>
  <c r="J71"/>
  <c r="J45"/>
  <c r="J43"/>
  <c r="J31"/>
  <c r="J30"/>
  <c r="J29"/>
  <c r="J27"/>
  <c r="J20"/>
  <c r="J19"/>
  <c r="J21"/>
  <c r="J15"/>
  <c r="J14"/>
  <c r="I60"/>
  <c r="I58"/>
  <c r="I55"/>
  <c r="I71"/>
  <c r="I45"/>
  <c r="I43"/>
  <c r="I31"/>
  <c r="I30"/>
  <c r="I29"/>
  <c r="I27"/>
  <c r="J70"/>
  <c r="I20"/>
  <c r="I70"/>
  <c r="I19"/>
  <c r="I18"/>
  <c r="I16"/>
  <c r="I15"/>
  <c r="I14"/>
  <c r="D8"/>
  <c r="D6"/>
  <c r="I21"/>
  <c r="K18"/>
  <c r="K16"/>
  <c r="L18"/>
  <c r="L16"/>
  <c r="J18"/>
  <c r="J16"/>
</calcChain>
</file>

<file path=xl/sharedStrings.xml><?xml version="1.0" encoding="utf-8"?>
<sst xmlns="http://schemas.openxmlformats.org/spreadsheetml/2006/main" count="199" uniqueCount="139">
  <si>
    <r>
      <t xml:space="preserve">Информация об основных показателях финансово-хозяйственной деятельности регулируемых организаций, включая структуру основных производственных затрат
</t>
    </r>
    <r>
      <rPr>
        <sz val="9"/>
        <rFont val="Tahoma"/>
        <family val="2"/>
        <charset val="204"/>
      </rPr>
      <t>(в части регулируемой деятельности)</t>
    </r>
    <r>
      <rPr>
        <b/>
        <sz val="9"/>
        <rFont val="Tahoma"/>
        <family val="2"/>
        <charset val="204"/>
      </rPr>
      <t xml:space="preserve"> *</t>
    </r>
  </si>
  <si>
    <t>№ п/п</t>
  </si>
  <si>
    <t>Наименование показателя</t>
  </si>
  <si>
    <t>Единица измерения</t>
  </si>
  <si>
    <t>1</t>
  </si>
  <si>
    <t>Вид регулируемой деятельности</t>
  </si>
  <si>
    <t>x</t>
  </si>
  <si>
    <t xml:space="preserve">Выручка от регулируемой деятельности </t>
  </si>
  <si>
    <t>тыс.руб.</t>
  </si>
  <si>
    <t xml:space="preserve">Себестоимость производимых товаров (оказываемых услуг) по регулируемому виду деятельности, в том числе: </t>
  </si>
  <si>
    <t>3.1</t>
  </si>
  <si>
    <t>Расходы на покупаемую тепловую энергию (мощность)</t>
  </si>
  <si>
    <t>3.2</t>
  </si>
  <si>
    <t>Расходы на топливо</t>
  </si>
  <si>
    <t>3.2.1</t>
  </si>
  <si>
    <t>электроэнергия (ВН)</t>
  </si>
  <si>
    <t>Стоимость</t>
  </si>
  <si>
    <t>Объем</t>
  </si>
  <si>
    <t>тыс.кВт ч</t>
  </si>
  <si>
    <t>Стоимость 1й единицы объема с учетом доставки (транспортировки)</t>
  </si>
  <si>
    <t>Способ приобретения</t>
  </si>
  <si>
    <t>прочее</t>
  </si>
  <si>
    <t>Добавить вид топлива</t>
  </si>
  <si>
    <t>3.3</t>
  </si>
  <si>
    <t>Расходы на покупаемую электрическую энергию (мощность), потребляемую оборудованием, используемым в технологическом процессе:</t>
  </si>
  <si>
    <t>3.3.1</t>
  </si>
  <si>
    <t>Средневзвешенная стоимость 1 кВт*ч (с учетом мощности)</t>
  </si>
  <si>
    <t>руб.</t>
  </si>
  <si>
    <t>3.3.2</t>
  </si>
  <si>
    <t>Объем приобретенной электрической энергии</t>
  </si>
  <si>
    <t>тыс. кВт*ч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</si>
  <si>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</si>
  <si>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</si>
  <si>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</si>
  <si>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химреагенты, используемые в технологическом процессе</t>
  </si>
  <si>
    <t>3.6</t>
  </si>
  <si>
    <t xml:space="preserve">   Расходы на оплату труда основного производственного персонала</t>
  </si>
  <si>
    <t>3.7</t>
  </si>
  <si>
    <t xml:space="preserve">   Отчисления на социальные нужды основного производственного персонала</t>
  </si>
  <si>
    <t>3.8</t>
  </si>
  <si>
    <t>Расходы на амортизацию основных производственных средств, используемых в технологическом процессе</t>
  </si>
  <si>
    <t>3.9</t>
  </si>
  <si>
    <t>Расходы на аренду имущества, используемого в технологическом процессе</t>
  </si>
  <si>
    <t>3.10</t>
  </si>
  <si>
    <t>Общепроизводственные (цеховые) расходы, в том числе:</t>
  </si>
  <si>
    <t>3.10.1</t>
  </si>
  <si>
    <t>Расходы на оплату труда</t>
  </si>
  <si>
    <t>3.10.2</t>
  </si>
  <si>
    <t>Отчисления на социальные нужды</t>
  </si>
  <si>
    <t>3.11</t>
  </si>
  <si>
    <t>Общехозяйственные (управленческие) расходы</t>
  </si>
  <si>
    <t>3.11.1</t>
  </si>
  <si>
    <t>3.11.2</t>
  </si>
  <si>
    <t>3.12</t>
  </si>
  <si>
    <t>Расходы на ремонт (капитальный и текущий) основных производственных средств</t>
  </si>
  <si>
    <t>3.12.1</t>
  </si>
  <si>
    <t>Справочно: расходы на капитальный ремонт основных производственных средств</t>
  </si>
  <si>
    <t>3.12.2</t>
  </si>
  <si>
    <t>Справочно: расходы на текущий ремонт основных производственных средств</t>
  </si>
  <si>
    <t>3.13</t>
  </si>
  <si>
    <t>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</si>
  <si>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Удалить запись</t>
  </si>
  <si>
    <t>3.14</t>
  </si>
  <si>
    <t>Другие расходы по содержанию и эксплуатации оборудования</t>
  </si>
  <si>
    <t>Добавить запись</t>
  </si>
  <si>
    <t>4</t>
  </si>
  <si>
    <t>Валовая прибыль от продажи товаров и услуг по регулируемому виду деятельности (теплоснабжение и передача тепловой энергии)</t>
  </si>
  <si>
    <t>5</t>
  </si>
  <si>
    <t>Чистая прибыль от регулируемого вида деятельности, в том числе:</t>
  </si>
  <si>
    <t>5.1</t>
  </si>
  <si>
    <t>чистая прибыль на финансирование мероприятий, предусмотренных инвестиционной программой по развитию системы теплоснабжения</t>
  </si>
  <si>
    <t>6</t>
  </si>
  <si>
    <t>Изменение стоимости основных фондов</t>
  </si>
  <si>
    <t>6.1</t>
  </si>
  <si>
    <t>за счет ввода (вывода) из эксплуатации</t>
  </si>
  <si>
    <t>6.1.1</t>
  </si>
  <si>
    <t>Справочно: стоимость введенных в эксплуатацию основных фондов</t>
  </si>
  <si>
    <t>6.1.2</t>
  </si>
  <si>
    <t>Справочно: стоимость выведенных из эксплуатацию основных фондов</t>
  </si>
  <si>
    <t>6.1.3</t>
  </si>
  <si>
    <t>Справочно: стоимость основных фондов на начало отчетного периода</t>
  </si>
  <si>
    <t>7</t>
  </si>
  <si>
    <t xml:space="preserve">Установленная тепловая мощность </t>
  </si>
  <si>
    <t>Гкал/ч</t>
  </si>
  <si>
    <t>8</t>
  </si>
  <si>
    <t xml:space="preserve">Присоединенная нагрузка </t>
  </si>
  <si>
    <t>9</t>
  </si>
  <si>
    <t xml:space="preserve">Объем вырабатываемой регулируемой организацией тепловой энергии </t>
  </si>
  <si>
    <t>тыс. Гкал</t>
  </si>
  <si>
    <t>9.1</t>
  </si>
  <si>
    <t>Справочно: объем тепловой энергии на технологические нужды производства</t>
  </si>
  <si>
    <t>10</t>
  </si>
  <si>
    <t>Объем покупаемой регулируемой организацией тепловой энергии</t>
  </si>
  <si>
    <t>11</t>
  </si>
  <si>
    <t>Объем тепловой энергии, отпускаемой потребителям, в том числе:</t>
  </si>
  <si>
    <t>11.1</t>
  </si>
  <si>
    <t>По приборам учета</t>
  </si>
  <si>
    <t>11.2</t>
  </si>
  <si>
    <t>По нормативам потребления</t>
  </si>
  <si>
    <t>12</t>
  </si>
  <si>
    <t>Технологические потери тепловой энергии при передаче по тепловым сетям</t>
  </si>
  <si>
    <t>%</t>
  </si>
  <si>
    <t>13</t>
  </si>
  <si>
    <t>Справочно: потери тепла через изоляцию труб</t>
  </si>
  <si>
    <t>тыс.Гкал</t>
  </si>
  <si>
    <t>14</t>
  </si>
  <si>
    <t>Протяженность магистральных сетей и тепловых вводов (в однотрубном исчислении)</t>
  </si>
  <si>
    <t>км</t>
  </si>
  <si>
    <t>15</t>
  </si>
  <si>
    <t>Протяженность разводящих сетей (в однотрубном исчислении)</t>
  </si>
  <si>
    <t>16</t>
  </si>
  <si>
    <t>Количество теплоэлектростанций</t>
  </si>
  <si>
    <t>ед.</t>
  </si>
  <si>
    <t>17</t>
  </si>
  <si>
    <t>Количество тепловых станций и котельных</t>
  </si>
  <si>
    <t>18</t>
  </si>
  <si>
    <t>Количество тепловых пунктов</t>
  </si>
  <si>
    <t>19</t>
  </si>
  <si>
    <t>Среднесписочная численность основного производственного персонала</t>
  </si>
  <si>
    <t>чел.</t>
  </si>
  <si>
    <t>20</t>
  </si>
  <si>
    <t>Удельный расход условного топлива на единицу тепловой энергии, отпускаемой в тепловую сеть</t>
  </si>
  <si>
    <t>кг у.т./Гкал</t>
  </si>
  <si>
    <t>21</t>
  </si>
  <si>
    <t>Удельный расход электрической энергии на единицу тепловой энергии, отпускаемой в тепловую сеть</t>
  </si>
  <si>
    <t>кВт*ч/Гкал</t>
  </si>
  <si>
    <t>22</t>
  </si>
  <si>
    <t>Удельный расход холодной воды на единицу тепловой энергии, отпускаемой в тепловую сеть</t>
  </si>
  <si>
    <t>куб. м/Гкал</t>
  </si>
  <si>
    <t>23</t>
  </si>
  <si>
    <t>Комментарии</t>
  </si>
  <si>
    <t>0</t>
  </si>
  <si>
    <t>производство (некомбинированная выработка)+передача+сбыт</t>
  </si>
  <si>
    <t>Региональная энергетическая комиссия Тюменской области, ХМАО, ЯНАО</t>
  </si>
  <si>
    <t xml:space="preserve"> факт</t>
  </si>
  <si>
    <t>план</t>
  </si>
  <si>
    <r>
      <rPr>
        <sz val="10"/>
        <rFont val="Arial Cyr"/>
        <charset val="204"/>
      </rPr>
      <t xml:space="preserve">Производство и передача  тепловой энергии, </t>
    </r>
    <r>
      <rPr>
        <b/>
        <sz val="10"/>
        <rFont val="Arial Cyr"/>
        <charset val="204"/>
      </rPr>
      <t xml:space="preserve">
кот. с. Демьянское</t>
    </r>
  </si>
  <si>
    <r>
      <rPr>
        <sz val="10"/>
        <rFont val="Arial Cyr"/>
        <charset val="204"/>
      </rPr>
      <t xml:space="preserve">Производство и передача тепловой энергии, </t>
    </r>
    <r>
      <rPr>
        <b/>
        <sz val="10"/>
        <rFont val="Arial Cyr"/>
        <charset val="204"/>
      </rPr>
      <t xml:space="preserve">
кот. пос. Электросети</t>
    </r>
  </si>
  <si>
    <r>
      <rPr>
        <sz val="10"/>
        <rFont val="Arial Cyr"/>
        <charset val="204"/>
      </rPr>
      <t>Производство и передача тепловой энергии,</t>
    </r>
    <r>
      <rPr>
        <b/>
        <sz val="10"/>
        <rFont val="Arial Cyr"/>
        <charset val="204"/>
      </rPr>
      <t xml:space="preserve"> 
кот. пгт. Нижняя Тавда</t>
    </r>
  </si>
</sst>
</file>

<file path=xl/styles.xml><?xml version="1.0" encoding="utf-8"?>
<styleSheet xmlns="http://schemas.openxmlformats.org/spreadsheetml/2006/main">
  <numFmts count="47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00"/>
    <numFmt numFmtId="165" formatCode="0.0%"/>
    <numFmt numFmtId="166" formatCode="0.0%_);\(0.0%\)"/>
    <numFmt numFmtId="167" formatCode="#,##0;\(#,##0\)"/>
    <numFmt numFmtId="168" formatCode="_-* #,##0.00\ _$_-;\-* #,##0.00\ _$_-;_-* &quot;-&quot;??\ _$_-;_-@_-"/>
    <numFmt numFmtId="169" formatCode="#\."/>
    <numFmt numFmtId="170" formatCode="#.##0\.00"/>
    <numFmt numFmtId="171" formatCode="#\.00"/>
    <numFmt numFmtId="172" formatCode="\$#\.00"/>
    <numFmt numFmtId="173" formatCode="General_)"/>
    <numFmt numFmtId="174" formatCode="_-* #,##0&quot;đ.&quot;_-;\-* #,##0&quot;đ.&quot;_-;_-* &quot;-&quot;&quot;đ.&quot;_-;_-@_-"/>
    <numFmt numFmtId="175" formatCode="_-* #,##0.00&quot;đ.&quot;_-;\-* #,##0.00&quot;đ.&quot;_-;_-* &quot;-&quot;??&quot;đ.&quot;_-;_-@_-"/>
    <numFmt numFmtId="176" formatCode="&quot;$&quot;#,##0_);[Red]\(&quot;$&quot;#,##0\)"/>
    <numFmt numFmtId="177" formatCode="\$#,##0\ ;\(\$#,##0\)"/>
    <numFmt numFmtId="178" formatCode="#,##0.000[$р.-419];\-#,##0.000[$р.-419]"/>
    <numFmt numFmtId="179" formatCode="_-* #,##0.0\ _$_-;\-* #,##0.0\ _$_-;_-* &quot;-&quot;??\ _$_-;_-@_-"/>
    <numFmt numFmtId="180" formatCode="_-* #,##0.00[$€-1]_-;\-* #,##0.00[$€-1]_-;_-* &quot;-&quot;??[$€-1]_-"/>
    <numFmt numFmtId="181" formatCode="0.0"/>
    <numFmt numFmtId="182" formatCode="#,##0.0_);\(#,##0.0\)"/>
    <numFmt numFmtId="183" formatCode="#,##0_ ;[Red]\-#,##0\ "/>
    <numFmt numFmtId="184" formatCode="#,##0_);[Blue]\(#,##0\)"/>
    <numFmt numFmtId="185" formatCode="_-* #,##0_-;\-* #,##0_-;_-* &quot;-&quot;_-;_-@_-"/>
    <numFmt numFmtId="186" formatCode="_-* #,##0.00_-;\-* #,##0.00_-;_-* &quot;-&quot;??_-;_-@_-"/>
    <numFmt numFmtId="187" formatCode="#,##0__\ \ \ \ "/>
    <numFmt numFmtId="188" formatCode="_-&quot;£&quot;* #,##0_-;\-&quot;£&quot;* #,##0_-;_-&quot;£&quot;* &quot;-&quot;_-;_-@_-"/>
    <numFmt numFmtId="189" formatCode="_-&quot;£&quot;* #,##0.00_-;\-&quot;£&quot;* #,##0.00_-;_-&quot;£&quot;* &quot;-&quot;??_-;_-@_-"/>
    <numFmt numFmtId="190" formatCode="#,##0.00&quot;т.р.&quot;;\-#,##0.00&quot;т.р.&quot;"/>
    <numFmt numFmtId="191" formatCode="#,##0.0;[Red]#,##0.0"/>
    <numFmt numFmtId="192" formatCode="_-* #,##0_đ_._-;\-* #,##0_đ_._-;_-* &quot;-&quot;_đ_._-;_-@_-"/>
    <numFmt numFmtId="193" formatCode="_-* #,##0.00_đ_._-;\-* #,##0.00_đ_._-;_-* &quot;-&quot;??_đ_._-;_-@_-"/>
    <numFmt numFmtId="194" formatCode="\(#,##0.0\)"/>
    <numFmt numFmtId="195" formatCode="#,##0\ &quot;?.&quot;;\-#,##0\ &quot;?.&quot;"/>
    <numFmt numFmtId="196" formatCode="#,##0______;;&quot;------------      &quot;"/>
    <numFmt numFmtId="197" formatCode="#,##0.000_ ;\-#,##0.000\ "/>
    <numFmt numFmtId="198" formatCode="#,##0.00_ ;[Red]\-#,##0.00\ "/>
    <numFmt numFmtId="199" formatCode="#,##0.000"/>
    <numFmt numFmtId="200" formatCode="0.000"/>
    <numFmt numFmtId="201" formatCode="_-* #,##0\ _р_._-;\-* #,##0\ _р_._-;_-* &quot;-&quot;\ _р_._-;_-@_-"/>
    <numFmt numFmtId="202" formatCode="_-* #,##0.00\ _р_._-;\-* #,##0.00\ _р_._-;_-* &quot;-&quot;??\ _р_._-;_-@_-"/>
    <numFmt numFmtId="203" formatCode="_-* #,##0\ _$_-;\-* #,##0\ _$_-;_-* &quot;-&quot;\ _$_-;_-@_-"/>
    <numFmt numFmtId="204" formatCode="#,##0.00_ ;\-#,##0.00\ "/>
    <numFmt numFmtId="205" formatCode="#,##0.0"/>
    <numFmt numFmtId="206" formatCode="%#\.00"/>
  </numFmts>
  <fonts count="123">
    <font>
      <sz val="9"/>
      <name val="Tahoma"/>
      <family val="2"/>
      <charset val="204"/>
    </font>
    <font>
      <sz val="10"/>
      <name val="Arial"/>
      <family val="2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ahoma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lightDown">
        <fgColor indexed="22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97">
    <xf numFmtId="49" fontId="0" fillId="0" borderId="0" applyBorder="0">
      <alignment vertical="top"/>
    </xf>
    <xf numFmtId="0" fontId="11" fillId="0" borderId="0"/>
    <xf numFmtId="0" fontId="1" fillId="0" borderId="0"/>
    <xf numFmtId="165" fontId="12" fillId="0" borderId="0">
      <alignment vertical="top"/>
    </xf>
    <xf numFmtId="165" fontId="13" fillId="0" borderId="0">
      <alignment vertical="top"/>
    </xf>
    <xf numFmtId="166" fontId="13" fillId="2" borderId="0">
      <alignment vertical="top"/>
    </xf>
    <xf numFmtId="165" fontId="13" fillId="3" borderId="0">
      <alignment vertical="top"/>
    </xf>
    <xf numFmtId="40" fontId="14" fillId="0" borderId="0" applyFont="0" applyFill="0" applyBorder="0" applyAlignment="0" applyProtection="0"/>
    <xf numFmtId="0" fontId="15" fillId="0" borderId="0"/>
    <xf numFmtId="0" fontId="16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7" fontId="1" fillId="4" borderId="1">
      <alignment wrapText="1"/>
      <protection locked="0"/>
    </xf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0" fontId="11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0" fontId="11" fillId="0" borderId="0"/>
    <xf numFmtId="0" fontId="11" fillId="0" borderId="0"/>
    <xf numFmtId="0" fontId="16" fillId="0" borderId="0"/>
    <xf numFmtId="0" fontId="16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7" fillId="0" borderId="0"/>
    <xf numFmtId="0" fontId="16" fillId="0" borderId="0"/>
    <xf numFmtId="168" fontId="7" fillId="0" borderId="0" applyFont="0" applyFill="0" applyBorder="0" applyAlignment="0" applyProtection="0"/>
    <xf numFmtId="169" fontId="18" fillId="0" borderId="2">
      <protection locked="0"/>
    </xf>
    <xf numFmtId="170" fontId="18" fillId="0" borderId="0">
      <protection locked="0"/>
    </xf>
    <xf numFmtId="171" fontId="18" fillId="0" borderId="0">
      <protection locked="0"/>
    </xf>
    <xf numFmtId="170" fontId="18" fillId="0" borderId="0">
      <protection locked="0"/>
    </xf>
    <xf numFmtId="171" fontId="18" fillId="0" borderId="0">
      <protection locked="0"/>
    </xf>
    <xf numFmtId="172" fontId="18" fillId="0" borderId="0">
      <protection locked="0"/>
    </xf>
    <xf numFmtId="169" fontId="19" fillId="0" borderId="0">
      <protection locked="0"/>
    </xf>
    <xf numFmtId="169" fontId="19" fillId="0" borderId="0">
      <protection locked="0"/>
    </xf>
    <xf numFmtId="169" fontId="18" fillId="0" borderId="2">
      <protection locked="0"/>
    </xf>
    <xf numFmtId="0" fontId="20" fillId="5" borderId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7" fillId="0" borderId="0"/>
    <xf numFmtId="173" fontId="23" fillId="0" borderId="3">
      <protection locked="0"/>
    </xf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24" fillId="7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4" borderId="4" applyNumberFormat="0" applyAlignment="0" applyProtection="0"/>
    <xf numFmtId="0" fontId="28" fillId="25" borderId="5" applyNumberFormat="0" applyAlignment="0" applyProtection="0"/>
    <xf numFmtId="0" fontId="29" fillId="0" borderId="6">
      <alignment horizontal="left" vertical="center"/>
    </xf>
    <xf numFmtId="41" fontId="1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1" fillId="0" borderId="0" applyFont="0" applyFill="0" applyBorder="0" applyAlignment="0" applyProtection="0"/>
    <xf numFmtId="173" fontId="32" fillId="26" borderId="3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44" fontId="7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30" fillId="0" borderId="7" applyNumberFormat="0" applyFont="0" applyFill="0" applyAlignment="0" applyProtection="0"/>
    <xf numFmtId="0" fontId="34" fillId="0" borderId="0" applyNumberFormat="0" applyFill="0" applyBorder="0" applyAlignment="0" applyProtection="0"/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80" fontId="33" fillId="0" borderId="0" applyFont="0" applyFill="0" applyBorder="0" applyAlignment="0" applyProtection="0"/>
    <xf numFmtId="37" fontId="1" fillId="0" borderId="0"/>
    <xf numFmtId="0" fontId="36" fillId="0" borderId="0" applyNumberFormat="0" applyFill="0" applyBorder="0" applyAlignment="0" applyProtection="0"/>
    <xf numFmtId="181" fontId="37" fillId="0" borderId="0" applyFill="0" applyBorder="0" applyAlignment="0" applyProtection="0"/>
    <xf numFmtId="181" fontId="12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 applyProtection="0"/>
    <xf numFmtId="181" fontId="40" fillId="0" borderId="0" applyFill="0" applyBorder="0" applyAlignment="0" applyProtection="0"/>
    <xf numFmtId="181" fontId="41" fillId="0" borderId="0" applyFill="0" applyBorder="0" applyAlignment="0" applyProtection="0"/>
    <xf numFmtId="181" fontId="42" fillId="0" borderId="0" applyFill="0" applyBorder="0" applyAlignment="0" applyProtection="0"/>
    <xf numFmtId="2" fontId="31" fillId="0" borderId="0" applyFont="0" applyFill="0" applyBorder="0" applyAlignment="0" applyProtection="0"/>
    <xf numFmtId="0" fontId="43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Fill="0" applyBorder="0" applyProtection="0">
      <alignment horizontal="left"/>
    </xf>
    <xf numFmtId="0" fontId="46" fillId="8" borderId="0" applyNumberFormat="0" applyBorder="0" applyAlignment="0" applyProtection="0"/>
    <xf numFmtId="165" fontId="47" fillId="3" borderId="6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2" fontId="48" fillId="3" borderId="0" applyNumberFormat="0" applyFont="0" applyAlignment="0"/>
    <xf numFmtId="0" fontId="49" fillId="0" borderId="0" applyProtection="0">
      <alignment horizontal="right"/>
    </xf>
    <xf numFmtId="0" fontId="50" fillId="0" borderId="0">
      <alignment vertical="top"/>
    </xf>
    <xf numFmtId="0" fontId="51" fillId="0" borderId="8" applyNumberFormat="0" applyFill="0" applyAlignment="0" applyProtection="0"/>
    <xf numFmtId="0" fontId="52" fillId="0" borderId="9" applyNumberFormat="0" applyFill="0" applyAlignment="0" applyProtection="0"/>
    <xf numFmtId="0" fontId="53" fillId="0" borderId="10" applyNumberFormat="0" applyFill="0" applyAlignment="0" applyProtection="0"/>
    <xf numFmtId="0" fontId="53" fillId="0" borderId="0" applyNumberFormat="0" applyFill="0" applyBorder="0" applyAlignment="0" applyProtection="0"/>
    <xf numFmtId="2" fontId="54" fillId="27" borderId="0" applyAlignment="0">
      <alignment horizontal="right"/>
      <protection locked="0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8" fillId="0" borderId="0" applyNumberFormat="0" applyFill="0" applyBorder="0" applyAlignment="0" applyProtection="0">
      <alignment vertical="top"/>
      <protection locked="0"/>
    </xf>
    <xf numFmtId="173" fontId="56" fillId="0" borderId="0"/>
    <xf numFmtId="0" fontId="1" fillId="0" borderId="0"/>
    <xf numFmtId="0" fontId="57" fillId="0" borderId="0" applyNumberFormat="0" applyFill="0" applyBorder="0" applyAlignment="0" applyProtection="0">
      <alignment vertical="top"/>
      <protection locked="0"/>
    </xf>
    <xf numFmtId="183" fontId="58" fillId="0" borderId="6">
      <alignment horizontal="center" vertical="center" wrapText="1"/>
    </xf>
    <xf numFmtId="0" fontId="59" fillId="11" borderId="4" applyNumberFormat="0" applyAlignment="0" applyProtection="0"/>
    <xf numFmtId="0" fontId="60" fillId="0" borderId="0" applyFill="0" applyBorder="0" applyProtection="0">
      <alignment vertical="center"/>
    </xf>
    <xf numFmtId="0" fontId="60" fillId="0" borderId="0" applyFill="0" applyBorder="0" applyProtection="0">
      <alignment vertical="center"/>
    </xf>
    <xf numFmtId="0" fontId="60" fillId="0" borderId="0" applyFill="0" applyBorder="0" applyProtection="0">
      <alignment vertical="center"/>
    </xf>
    <xf numFmtId="0" fontId="60" fillId="0" borderId="0" applyFill="0" applyBorder="0" applyProtection="0">
      <alignment vertical="center"/>
    </xf>
    <xf numFmtId="38" fontId="13" fillId="0" borderId="0">
      <alignment vertical="top"/>
    </xf>
    <xf numFmtId="38" fontId="13" fillId="2" borderId="0">
      <alignment vertical="top"/>
    </xf>
    <xf numFmtId="38" fontId="13" fillId="2" borderId="0">
      <alignment vertical="top"/>
    </xf>
    <xf numFmtId="38" fontId="13" fillId="2" borderId="0">
      <alignment vertical="top"/>
    </xf>
    <xf numFmtId="38" fontId="13" fillId="0" borderId="0">
      <alignment vertical="top"/>
    </xf>
    <xf numFmtId="184" fontId="13" fillId="3" borderId="0">
      <alignment vertical="top"/>
    </xf>
    <xf numFmtId="38" fontId="13" fillId="0" borderId="0">
      <alignment vertical="top"/>
    </xf>
    <xf numFmtId="0" fontId="61" fillId="0" borderId="11" applyNumberFormat="0" applyFill="0" applyAlignment="0" applyProtection="0"/>
    <xf numFmtId="185" fontId="62" fillId="0" borderId="0" applyFont="0" applyFill="0" applyBorder="0" applyAlignment="0" applyProtection="0"/>
    <xf numFmtId="186" fontId="62" fillId="0" borderId="0" applyFont="0" applyFill="0" applyBorder="0" applyAlignment="0" applyProtection="0"/>
    <xf numFmtId="185" fontId="62" fillId="0" borderId="0" applyFont="0" applyFill="0" applyBorder="0" applyAlignment="0" applyProtection="0"/>
    <xf numFmtId="186" fontId="62" fillId="0" borderId="0" applyFont="0" applyFill="0" applyBorder="0" applyAlignment="0" applyProtection="0"/>
    <xf numFmtId="187" fontId="63" fillId="0" borderId="6">
      <alignment horizontal="right"/>
      <protection locked="0"/>
    </xf>
    <xf numFmtId="188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7" fillId="0" borderId="12" applyFont="0" applyBorder="0">
      <alignment horizontal="center" vertical="center"/>
    </xf>
    <xf numFmtId="0" fontId="64" fillId="28" borderId="0" applyNumberFormat="0" applyBorder="0" applyAlignment="0" applyProtection="0"/>
    <xf numFmtId="0" fontId="20" fillId="0" borderId="13"/>
    <xf numFmtId="0" fontId="65" fillId="0" borderId="0" applyNumberFormat="0" applyFill="0" applyBorder="0" applyAlignment="0" applyProtection="0"/>
    <xf numFmtId="190" fontId="7" fillId="0" borderId="0"/>
    <xf numFmtId="0" fontId="6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>
      <alignment horizontal="right"/>
    </xf>
    <xf numFmtId="0" fontId="7" fillId="0" borderId="0"/>
    <xf numFmtId="0" fontId="67" fillId="0" borderId="0"/>
    <xf numFmtId="0" fontId="30" fillId="0" borderId="0" applyFill="0" applyBorder="0" applyProtection="0">
      <alignment vertical="center"/>
    </xf>
    <xf numFmtId="0" fontId="68" fillId="0" borderId="0"/>
    <xf numFmtId="0" fontId="1" fillId="0" borderId="0"/>
    <xf numFmtId="0" fontId="11" fillId="0" borderId="0"/>
    <xf numFmtId="0" fontId="3" fillId="29" borderId="14" applyNumberFormat="0" applyFont="0" applyAlignment="0" applyProtection="0"/>
    <xf numFmtId="191" fontId="7" fillId="0" borderId="0" applyFont="0" applyAlignment="0">
      <alignment horizontal="center"/>
    </xf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47" fillId="0" borderId="0"/>
    <xf numFmtId="194" fontId="47" fillId="0" borderId="0" applyFont="0" applyFill="0" applyBorder="0" applyAlignment="0" applyProtection="0"/>
    <xf numFmtId="195" fontId="47" fillId="0" borderId="0" applyFont="0" applyFill="0" applyBorder="0" applyAlignment="0" applyProtection="0"/>
    <xf numFmtId="0" fontId="69" fillId="24" borderId="15" applyNumberFormat="0" applyAlignment="0" applyProtection="0"/>
    <xf numFmtId="1" fontId="70" fillId="0" borderId="0" applyProtection="0">
      <alignment horizontal="right" vertical="center"/>
    </xf>
    <xf numFmtId="49" fontId="71" fillId="0" borderId="16" applyFill="0" applyProtection="0">
      <alignment vertical="center"/>
    </xf>
    <xf numFmtId="9" fontId="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2" fillId="4" borderId="17"/>
    <xf numFmtId="37" fontId="72" fillId="4" borderId="17"/>
    <xf numFmtId="0" fontId="73" fillId="0" borderId="0" applyNumberFormat="0">
      <alignment horizontal="left"/>
    </xf>
    <xf numFmtId="196" fontId="74" fillId="0" borderId="18" applyBorder="0">
      <alignment horizontal="right"/>
      <protection locked="0"/>
    </xf>
    <xf numFmtId="49" fontId="75" fillId="0" borderId="6" applyNumberFormat="0">
      <alignment horizontal="left" vertical="center"/>
    </xf>
    <xf numFmtId="0" fontId="76" fillId="0" borderId="19">
      <alignment vertical="center"/>
    </xf>
    <xf numFmtId="4" fontId="77" fillId="4" borderId="15" applyNumberFormat="0" applyProtection="0">
      <alignment vertical="center"/>
    </xf>
    <xf numFmtId="4" fontId="78" fillId="4" borderId="15" applyNumberFormat="0" applyProtection="0">
      <alignment vertical="center"/>
    </xf>
    <xf numFmtId="4" fontId="77" fillId="4" borderId="15" applyNumberFormat="0" applyProtection="0">
      <alignment horizontal="left" vertical="center" indent="1"/>
    </xf>
    <xf numFmtId="4" fontId="77" fillId="4" borderId="15" applyNumberFormat="0" applyProtection="0">
      <alignment horizontal="left" vertical="center" indent="1"/>
    </xf>
    <xf numFmtId="0" fontId="1" fillId="30" borderId="15" applyNumberFormat="0" applyProtection="0">
      <alignment horizontal="left" vertical="center" indent="1"/>
    </xf>
    <xf numFmtId="4" fontId="77" fillId="31" borderId="15" applyNumberFormat="0" applyProtection="0">
      <alignment horizontal="right" vertical="center"/>
    </xf>
    <xf numFmtId="4" fontId="77" fillId="32" borderId="15" applyNumberFormat="0" applyProtection="0">
      <alignment horizontal="right" vertical="center"/>
    </xf>
    <xf numFmtId="4" fontId="77" fillId="33" borderId="15" applyNumberFormat="0" applyProtection="0">
      <alignment horizontal="right" vertical="center"/>
    </xf>
    <xf numFmtId="4" fontId="77" fillId="34" borderId="15" applyNumberFormat="0" applyProtection="0">
      <alignment horizontal="right" vertical="center"/>
    </xf>
    <xf numFmtId="4" fontId="77" fillId="35" borderId="15" applyNumberFormat="0" applyProtection="0">
      <alignment horizontal="right" vertical="center"/>
    </xf>
    <xf numFmtId="4" fontId="77" fillId="36" borderId="15" applyNumberFormat="0" applyProtection="0">
      <alignment horizontal="right" vertical="center"/>
    </xf>
    <xf numFmtId="4" fontId="77" fillId="37" borderId="15" applyNumberFormat="0" applyProtection="0">
      <alignment horizontal="right" vertical="center"/>
    </xf>
    <xf numFmtId="4" fontId="77" fillId="38" borderId="15" applyNumberFormat="0" applyProtection="0">
      <alignment horizontal="right" vertical="center"/>
    </xf>
    <xf numFmtId="4" fontId="77" fillId="39" borderId="15" applyNumberFormat="0" applyProtection="0">
      <alignment horizontal="right" vertical="center"/>
    </xf>
    <xf numFmtId="4" fontId="79" fillId="40" borderId="15" applyNumberFormat="0" applyProtection="0">
      <alignment horizontal="left" vertical="center" indent="1"/>
    </xf>
    <xf numFmtId="4" fontId="77" fillId="41" borderId="20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1" fillId="30" borderId="15" applyNumberFormat="0" applyProtection="0">
      <alignment horizontal="left" vertical="center" indent="1"/>
    </xf>
    <xf numFmtId="4" fontId="81" fillId="41" borderId="15" applyNumberFormat="0" applyProtection="0">
      <alignment horizontal="left" vertical="center" indent="1"/>
    </xf>
    <xf numFmtId="4" fontId="81" fillId="43" borderId="15" applyNumberFormat="0" applyProtection="0">
      <alignment horizontal="left" vertical="center" indent="1"/>
    </xf>
    <xf numFmtId="0" fontId="1" fillId="43" borderId="15" applyNumberFormat="0" applyProtection="0">
      <alignment horizontal="left" vertical="center" indent="1"/>
    </xf>
    <xf numFmtId="0" fontId="1" fillId="43" borderId="15" applyNumberFormat="0" applyProtection="0">
      <alignment horizontal="left" vertical="center" indent="1"/>
    </xf>
    <xf numFmtId="0" fontId="1" fillId="44" borderId="15" applyNumberFormat="0" applyProtection="0">
      <alignment horizontal="left" vertical="center" indent="1"/>
    </xf>
    <xf numFmtId="0" fontId="1" fillId="44" borderId="15" applyNumberFormat="0" applyProtection="0">
      <alignment horizontal="left" vertical="center" indent="1"/>
    </xf>
    <xf numFmtId="0" fontId="1" fillId="2" borderId="15" applyNumberFormat="0" applyProtection="0">
      <alignment horizontal="left" vertical="center" indent="1"/>
    </xf>
    <xf numFmtId="0" fontId="1" fillId="2" borderId="15" applyNumberFormat="0" applyProtection="0">
      <alignment horizontal="left" vertical="center" indent="1"/>
    </xf>
    <xf numFmtId="0" fontId="1" fillId="30" borderId="15" applyNumberFormat="0" applyProtection="0">
      <alignment horizontal="left" vertical="center" indent="1"/>
    </xf>
    <xf numFmtId="0" fontId="1" fillId="30" borderId="15" applyNumberFormat="0" applyProtection="0">
      <alignment horizontal="left" vertical="center" indent="1"/>
    </xf>
    <xf numFmtId="0" fontId="7" fillId="0" borderId="0"/>
    <xf numFmtId="4" fontId="77" fillId="45" borderId="15" applyNumberFormat="0" applyProtection="0">
      <alignment vertical="center"/>
    </xf>
    <xf numFmtId="4" fontId="78" fillId="45" borderId="15" applyNumberFormat="0" applyProtection="0">
      <alignment vertical="center"/>
    </xf>
    <xf numFmtId="4" fontId="77" fillId="45" borderId="15" applyNumberFormat="0" applyProtection="0">
      <alignment horizontal="left" vertical="center" indent="1"/>
    </xf>
    <xf numFmtId="4" fontId="77" fillId="45" borderId="15" applyNumberFormat="0" applyProtection="0">
      <alignment horizontal="left" vertical="center" indent="1"/>
    </xf>
    <xf numFmtId="4" fontId="77" fillId="41" borderId="15" applyNumberFormat="0" applyProtection="0">
      <alignment horizontal="right" vertical="center"/>
    </xf>
    <xf numFmtId="4" fontId="78" fillId="41" borderId="15" applyNumberFormat="0" applyProtection="0">
      <alignment horizontal="right" vertical="center"/>
    </xf>
    <xf numFmtId="0" fontId="1" fillId="30" borderId="15" applyNumberFormat="0" applyProtection="0">
      <alignment horizontal="left" vertical="center" indent="1"/>
    </xf>
    <xf numFmtId="0" fontId="1" fillId="30" borderId="15" applyNumberFormat="0" applyProtection="0">
      <alignment horizontal="left" vertical="center" indent="1"/>
    </xf>
    <xf numFmtId="0" fontId="82" fillId="0" borderId="0"/>
    <xf numFmtId="4" fontId="83" fillId="41" borderId="15" applyNumberFormat="0" applyProtection="0">
      <alignment horizontal="right" vertical="center"/>
    </xf>
    <xf numFmtId="0" fontId="84" fillId="0" borderId="0">
      <alignment horizontal="left" vertical="center" wrapText="1"/>
    </xf>
    <xf numFmtId="0" fontId="1" fillId="0" borderId="0"/>
    <xf numFmtId="0" fontId="11" fillId="0" borderId="0"/>
    <xf numFmtId="0" fontId="85" fillId="0" borderId="0" applyBorder="0" applyProtection="0">
      <alignment vertical="center"/>
    </xf>
    <xf numFmtId="0" fontId="85" fillId="0" borderId="16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6" applyBorder="0" applyProtection="0">
      <alignment horizontal="centerContinuous" vertical="center"/>
    </xf>
    <xf numFmtId="0" fontId="87" fillId="0" borderId="0"/>
    <xf numFmtId="38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8" fillId="0" borderId="0"/>
    <xf numFmtId="0" fontId="89" fillId="0" borderId="0" applyFill="0" applyBorder="0" applyProtection="0">
      <alignment horizontal="left"/>
    </xf>
    <xf numFmtId="0" fontId="45" fillId="0" borderId="21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1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96" fillId="0" borderId="7" applyFill="0" applyBorder="0" applyProtection="0">
      <alignment vertical="center"/>
    </xf>
    <xf numFmtId="0" fontId="97" fillId="0" borderId="0">
      <alignment horizontal="fill"/>
    </xf>
    <xf numFmtId="0" fontId="47" fillId="0" borderId="0"/>
    <xf numFmtId="0" fontId="98" fillId="0" borderId="0" applyNumberFormat="0" applyFill="0" applyBorder="0" applyAlignment="0" applyProtection="0"/>
    <xf numFmtId="0" fontId="99" fillId="0" borderId="16" applyBorder="0" applyProtection="0">
      <alignment horizontal="right"/>
    </xf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173" fontId="23" fillId="0" borderId="3">
      <protection locked="0"/>
    </xf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0" fontId="59" fillId="11" borderId="4" applyNumberFormat="0" applyAlignment="0" applyProtection="0"/>
    <xf numFmtId="3" fontId="100" fillId="0" borderId="0">
      <alignment horizontal="center" vertical="center" textRotation="90" wrapText="1"/>
    </xf>
    <xf numFmtId="197" fontId="23" fillId="0" borderId="6">
      <alignment vertical="top" wrapText="1"/>
    </xf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69" fillId="24" borderId="15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27" fillId="24" borderId="4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98" fontId="101" fillId="0" borderId="6">
      <alignment vertical="top" wrapText="1"/>
    </xf>
    <xf numFmtId="4" fontId="102" fillId="0" borderId="6">
      <alignment horizontal="left" vertical="center"/>
    </xf>
    <xf numFmtId="4" fontId="102" fillId="0" borderId="6"/>
    <xf numFmtId="4" fontId="102" fillId="49" borderId="6"/>
    <xf numFmtId="4" fontId="102" fillId="50" borderId="6"/>
    <xf numFmtId="4" fontId="103" fillId="51" borderId="6"/>
    <xf numFmtId="4" fontId="104" fillId="2" borderId="6"/>
    <xf numFmtId="4" fontId="105" fillId="0" borderId="6">
      <alignment horizontal="center" wrapText="1"/>
    </xf>
    <xf numFmtId="198" fontId="102" fillId="0" borderId="6"/>
    <xf numFmtId="198" fontId="101" fillId="0" borderId="6">
      <alignment horizontal="center" vertical="center" wrapText="1"/>
    </xf>
    <xf numFmtId="198" fontId="101" fillId="0" borderId="6">
      <alignment vertical="top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6" fillId="0" borderId="0" applyBorder="0">
      <alignment horizontal="center" vertical="center" wrapText="1"/>
    </xf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6" fillId="0" borderId="23" applyBorder="0">
      <alignment horizontal="center" vertical="center" wrapText="1"/>
    </xf>
    <xf numFmtId="173" fontId="32" fillId="26" borderId="3"/>
    <xf numFmtId="4" fontId="3" fillId="4" borderId="6" applyBorder="0">
      <alignment horizontal="right"/>
    </xf>
    <xf numFmtId="49" fontId="109" fillId="0" borderId="0" applyBorder="0">
      <alignment vertical="center"/>
    </xf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3" fontId="32" fillId="0" borderId="6" applyBorder="0">
      <alignment vertical="center"/>
    </xf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65" fillId="0" borderId="2" applyNumberFormat="0" applyFill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28" fillId="25" borderId="5" applyNumberFormat="0" applyAlignment="0" applyProtection="0"/>
    <xf numFmtId="0" fontId="7" fillId="0" borderId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65" fillId="3" borderId="0" applyFill="0">
      <alignment wrapText="1"/>
    </xf>
    <xf numFmtId="0" fontId="108" fillId="0" borderId="0">
      <alignment horizontal="center" vertical="top" wrapText="1"/>
    </xf>
    <xf numFmtId="0" fontId="110" fillId="0" borderId="0">
      <alignment horizontal="centerContinuous" vertical="center" wrapText="1"/>
    </xf>
    <xf numFmtId="199" fontId="111" fillId="3" borderId="6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7" fontId="112" fillId="0" borderId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49" fontId="100" fillId="0" borderId="6">
      <alignment horizontal="right" vertical="top" wrapText="1"/>
    </xf>
    <xf numFmtId="181" fontId="113" fillId="0" borderId="0">
      <alignment horizontal="right" vertical="top" wrapText="1"/>
    </xf>
    <xf numFmtId="49" fontId="3" fillId="0" borderId="0" applyBorder="0">
      <alignment vertical="top"/>
    </xf>
    <xf numFmtId="0" fontId="10" fillId="0" borderId="0"/>
    <xf numFmtId="0" fontId="1" fillId="0" borderId="0"/>
    <xf numFmtId="0" fontId="10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0" fontId="10" fillId="0" borderId="0"/>
    <xf numFmtId="0" fontId="7" fillId="0" borderId="0"/>
    <xf numFmtId="0" fontId="7" fillId="0" borderId="0"/>
    <xf numFmtId="0" fontId="7" fillId="0" borderId="0"/>
    <xf numFmtId="49" fontId="3" fillId="0" borderId="0" applyBorder="0">
      <alignment vertical="top"/>
    </xf>
    <xf numFmtId="0" fontId="10" fillId="0" borderId="0"/>
    <xf numFmtId="0" fontId="10" fillId="0" borderId="0"/>
    <xf numFmtId="0" fontId="10" fillId="0" borderId="0"/>
    <xf numFmtId="0" fontId="7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7" fillId="0" borderId="0"/>
    <xf numFmtId="0" fontId="10" fillId="0" borderId="0"/>
    <xf numFmtId="1" fontId="114" fillId="0" borderId="6">
      <alignment horizontal="left"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7" fillId="0" borderId="0" applyFont="0" applyFill="0" applyBorder="0" applyProtection="0">
      <alignment horizontal="center" vertical="center" wrapText="1"/>
    </xf>
    <xf numFmtId="0" fontId="7" fillId="0" borderId="0" applyNumberFormat="0" applyFont="0" applyFill="0" applyBorder="0" applyProtection="0">
      <alignment horizontal="justify" vertical="center" wrapText="1"/>
    </xf>
    <xf numFmtId="198" fontId="115" fillId="0" borderId="6">
      <alignment vertical="top"/>
    </xf>
    <xf numFmtId="181" fontId="116" fillId="4" borderId="17" applyNumberFormat="0" applyBorder="0" applyAlignment="0">
      <alignment vertical="center"/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7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0" fontId="1" fillId="29" borderId="14" applyNumberFormat="0" applyFont="0" applyAlignment="0" applyProtection="0"/>
    <xf numFmtId="49" fontId="103" fillId="0" borderId="1">
      <alignment horizontal="left"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0" fontId="117" fillId="0" borderId="6"/>
    <xf numFmtId="0" fontId="7" fillId="0" borderId="6" applyNumberFormat="0" applyFont="0" applyFill="0" applyAlignment="0" applyProtection="0"/>
    <xf numFmtId="3" fontId="118" fillId="52" borderId="1">
      <alignment horizontal="justify" vertical="center"/>
    </xf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11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49" fontId="113" fillId="0" borderId="0"/>
    <xf numFmtId="49" fontId="119" fillId="0" borderId="0">
      <alignment vertical="top"/>
    </xf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181" fontId="65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49" fontId="65" fillId="0" borderId="0">
      <alignment horizontal="center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4" fontId="3" fillId="3" borderId="0" applyBorder="0">
      <alignment horizontal="right"/>
    </xf>
    <xf numFmtId="4" fontId="3" fillId="3" borderId="0" applyBorder="0">
      <alignment horizontal="right"/>
    </xf>
    <xf numFmtId="4" fontId="3" fillId="3" borderId="0" applyBorder="0">
      <alignment horizontal="right"/>
    </xf>
    <xf numFmtId="4" fontId="3" fillId="53" borderId="24" applyBorder="0">
      <alignment horizontal="right"/>
    </xf>
    <xf numFmtId="4" fontId="3" fillId="3" borderId="6" applyFont="0" applyBorder="0">
      <alignment horizontal="right"/>
    </xf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204" fontId="23" fillId="0" borderId="1">
      <alignment vertical="top" wrapText="1"/>
    </xf>
    <xf numFmtId="205" fontId="7" fillId="0" borderId="6" applyFont="0" applyFill="0" applyBorder="0" applyProtection="0">
      <alignment horizontal="center" vertical="center"/>
    </xf>
    <xf numFmtId="3" fontId="7" fillId="0" borderId="0" applyFont="0" applyBorder="0">
      <alignment horizontal="center"/>
    </xf>
    <xf numFmtId="206" fontId="18" fillId="0" borderId="0">
      <protection locked="0"/>
    </xf>
    <xf numFmtId="49" fontId="101" fillId="0" borderId="6">
      <alignment horizontal="center" vertical="center" wrapText="1"/>
    </xf>
    <xf numFmtId="0" fontId="23" fillId="0" borderId="6" applyBorder="0">
      <alignment horizontal="center" vertical="center" wrapText="1"/>
    </xf>
    <xf numFmtId="49" fontId="84" fillId="0" borderId="6" applyNumberFormat="0" applyFill="0" applyAlignment="0" applyProtection="0"/>
    <xf numFmtId="199" fontId="7" fillId="0" borderId="0"/>
    <xf numFmtId="0" fontId="1" fillId="0" borderId="0"/>
  </cellStyleXfs>
  <cellXfs count="103">
    <xf numFmtId="49" fontId="0" fillId="0" borderId="0" xfId="0">
      <alignment vertical="top"/>
    </xf>
    <xf numFmtId="0" fontId="2" fillId="0" borderId="0" xfId="1446" applyNumberFormat="1" applyFont="1" applyFill="1" applyAlignment="1" applyProtection="1">
      <alignment horizontal="center" vertical="center" wrapText="1"/>
    </xf>
    <xf numFmtId="0" fontId="2" fillId="0" borderId="0" xfId="1448" applyFont="1" applyAlignment="1" applyProtection="1">
      <alignment vertical="center" wrapText="1"/>
    </xf>
    <xf numFmtId="0" fontId="3" fillId="0" borderId="0" xfId="1448" applyFont="1" applyAlignment="1" applyProtection="1">
      <alignment vertical="center" wrapText="1"/>
    </xf>
    <xf numFmtId="0" fontId="2" fillId="0" borderId="0" xfId="1448" applyNumberFormat="1" applyFont="1" applyAlignment="1" applyProtection="1">
      <alignment vertical="center" wrapText="1"/>
    </xf>
    <xf numFmtId="0" fontId="5" fillId="54" borderId="21" xfId="1128" applyFont="1" applyFill="1" applyBorder="1" applyAlignment="1" applyProtection="1">
      <alignment horizontal="center" vertical="center" wrapText="1"/>
    </xf>
    <xf numFmtId="0" fontId="3" fillId="4" borderId="25" xfId="1448" applyFont="1" applyFill="1" applyBorder="1" applyAlignment="1" applyProtection="1">
      <alignment horizontal="left" vertical="center" wrapText="1"/>
      <protection locked="0"/>
    </xf>
    <xf numFmtId="3" fontId="3" fillId="4" borderId="26" xfId="1448" applyNumberFormat="1" applyFont="1" applyFill="1" applyBorder="1" applyAlignment="1" applyProtection="1">
      <alignment horizontal="center" vertical="center" wrapText="1"/>
      <protection locked="0"/>
    </xf>
    <xf numFmtId="3" fontId="3" fillId="4" borderId="27" xfId="1448" applyNumberFormat="1" applyFont="1" applyFill="1" applyBorder="1" applyAlignment="1" applyProtection="1">
      <alignment horizontal="center" vertical="center" wrapText="1"/>
      <protection locked="0"/>
    </xf>
    <xf numFmtId="3" fontId="3" fillId="4" borderId="28" xfId="1448" applyNumberFormat="1" applyFont="1" applyFill="1" applyBorder="1" applyAlignment="1" applyProtection="1">
      <alignment horizontal="center" vertical="center" wrapText="1"/>
      <protection locked="0"/>
    </xf>
    <xf numFmtId="0" fontId="2" fillId="54" borderId="0" xfId="1448" applyFont="1" applyFill="1" applyBorder="1" applyAlignment="1" applyProtection="1">
      <alignment horizontal="center" vertical="center" wrapText="1"/>
    </xf>
    <xf numFmtId="0" fontId="3" fillId="54" borderId="0" xfId="1448" applyFont="1" applyFill="1" applyBorder="1" applyAlignment="1" applyProtection="1">
      <alignment horizontal="center" vertical="center" wrapText="1"/>
    </xf>
    <xf numFmtId="0" fontId="3" fillId="54" borderId="17" xfId="1448" applyFont="1" applyFill="1" applyBorder="1" applyAlignment="1" applyProtection="1">
      <alignment horizontal="center" vertical="center" wrapText="1"/>
    </xf>
    <xf numFmtId="0" fontId="3" fillId="4" borderId="29" xfId="1448" applyFont="1" applyFill="1" applyBorder="1" applyAlignment="1" applyProtection="1">
      <alignment horizontal="left" vertical="center" wrapText="1"/>
      <protection locked="0"/>
    </xf>
    <xf numFmtId="49" fontId="2" fillId="0" borderId="0" xfId="1446" applyNumberFormat="1" applyFont="1" applyFill="1" applyAlignment="1" applyProtection="1">
      <alignment horizontal="center" vertical="center" wrapText="1"/>
    </xf>
    <xf numFmtId="0" fontId="3" fillId="0" borderId="0" xfId="1448" applyFont="1" applyFill="1" applyAlignment="1" applyProtection="1">
      <alignment vertical="center" wrapText="1"/>
    </xf>
    <xf numFmtId="0" fontId="2" fillId="0" borderId="0" xfId="1448" applyFont="1" applyFill="1" applyAlignment="1" applyProtection="1">
      <alignment vertical="center" wrapText="1"/>
    </xf>
    <xf numFmtId="0" fontId="3" fillId="0" borderId="0" xfId="0" applyNumberFormat="1" applyFont="1" applyAlignment="1" applyProtection="1">
      <alignment vertical="center"/>
    </xf>
    <xf numFmtId="0" fontId="3" fillId="0" borderId="17" xfId="1448" applyFont="1" applyBorder="1" applyAlignment="1" applyProtection="1">
      <alignment vertical="center" wrapText="1"/>
    </xf>
    <xf numFmtId="0" fontId="3" fillId="0" borderId="30" xfId="1448" applyFont="1" applyBorder="1" applyAlignment="1" applyProtection="1">
      <alignment vertical="center" wrapText="1"/>
    </xf>
    <xf numFmtId="0" fontId="3" fillId="54" borderId="0" xfId="0" applyNumberFormat="1" applyFont="1" applyFill="1" applyBorder="1" applyAlignment="1" applyProtection="1">
      <alignment wrapText="1"/>
    </xf>
    <xf numFmtId="0" fontId="6" fillId="54" borderId="0" xfId="0" applyNumberFormat="1" applyFont="1" applyFill="1" applyBorder="1" applyAlignment="1" applyProtection="1">
      <alignment horizontal="center" wrapText="1"/>
    </xf>
    <xf numFmtId="0" fontId="3" fillId="54" borderId="31" xfId="0" applyNumberFormat="1" applyFont="1" applyFill="1" applyBorder="1" applyAlignment="1" applyProtection="1">
      <alignment wrapText="1"/>
    </xf>
    <xf numFmtId="0" fontId="6" fillId="54" borderId="32" xfId="0" applyNumberFormat="1" applyFont="1" applyFill="1" applyBorder="1" applyAlignment="1" applyProtection="1">
      <alignment horizontal="center" wrapText="1"/>
    </xf>
    <xf numFmtId="0" fontId="6" fillId="54" borderId="33" xfId="0" applyNumberFormat="1" applyFont="1" applyFill="1" applyBorder="1" applyAlignment="1" applyProtection="1">
      <alignment horizontal="center" wrapText="1"/>
    </xf>
    <xf numFmtId="0" fontId="3" fillId="54" borderId="21" xfId="0" applyNumberFormat="1" applyFont="1" applyFill="1" applyBorder="1" applyAlignment="1" applyProtection="1">
      <alignment wrapText="1"/>
    </xf>
    <xf numFmtId="0" fontId="3" fillId="54" borderId="21" xfId="0" applyNumberFormat="1" applyFont="1" applyFill="1" applyBorder="1" applyAlignment="1" applyProtection="1">
      <alignment horizontal="right" vertical="top"/>
    </xf>
    <xf numFmtId="49" fontId="3" fillId="54" borderId="6" xfId="0" applyFont="1" applyFill="1" applyBorder="1" applyAlignment="1" applyProtection="1">
      <alignment vertical="center" wrapText="1"/>
    </xf>
    <xf numFmtId="0" fontId="2" fillId="0" borderId="0" xfId="1447" applyFont="1" applyFill="1" applyAlignment="1" applyProtection="1">
      <alignment vertical="center" wrapText="1"/>
    </xf>
    <xf numFmtId="0" fontId="3" fillId="0" borderId="0" xfId="1447" applyFont="1" applyAlignment="1" applyProtection="1">
      <alignment vertical="center" wrapText="1"/>
    </xf>
    <xf numFmtId="0" fontId="9" fillId="54" borderId="21" xfId="1128" applyFont="1" applyFill="1" applyBorder="1" applyAlignment="1" applyProtection="1">
      <alignment horizontal="center" vertical="center" wrapText="1"/>
    </xf>
    <xf numFmtId="2" fontId="3" fillId="51" borderId="28" xfId="0" applyNumberFormat="1" applyFont="1" applyFill="1" applyBorder="1" applyAlignment="1" applyProtection="1">
      <alignment horizontal="center" vertical="center"/>
      <protection locked="0"/>
    </xf>
    <xf numFmtId="0" fontId="2" fillId="54" borderId="21" xfId="0" applyNumberFormat="1" applyFont="1" applyFill="1" applyBorder="1" applyAlignment="1" applyProtection="1"/>
    <xf numFmtId="49" fontId="3" fillId="54" borderId="6" xfId="0" applyFont="1" applyFill="1" applyBorder="1" applyAlignment="1" applyProtection="1">
      <alignment horizontal="center" vertical="center" wrapText="1"/>
    </xf>
    <xf numFmtId="0" fontId="3" fillId="3" borderId="6" xfId="1450" applyFont="1" applyFill="1" applyBorder="1" applyAlignment="1" applyProtection="1">
      <alignment horizontal="center" vertical="center" wrapText="1"/>
    </xf>
    <xf numFmtId="4" fontId="3" fillId="51" borderId="6" xfId="0" applyNumberFormat="1" applyFont="1" applyFill="1" applyBorder="1" applyAlignment="1" applyProtection="1">
      <alignment horizontal="center" vertical="center"/>
      <protection locked="0"/>
    </xf>
    <xf numFmtId="4" fontId="3" fillId="3" borderId="6" xfId="0" applyNumberFormat="1" applyFont="1" applyFill="1" applyBorder="1" applyAlignment="1" applyProtection="1">
      <alignment horizontal="center" vertical="center"/>
    </xf>
    <xf numFmtId="0" fontId="3" fillId="51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51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55" borderId="6" xfId="1128" applyFont="1" applyFill="1" applyBorder="1" applyAlignment="1" applyProtection="1">
      <alignment vertical="center" wrapText="1"/>
    </xf>
    <xf numFmtId="0" fontId="9" fillId="55" borderId="6" xfId="1130" applyFont="1" applyFill="1" applyBorder="1" applyAlignment="1" applyProtection="1">
      <alignment vertical="center" wrapText="1"/>
    </xf>
    <xf numFmtId="164" fontId="3" fillId="51" borderId="6" xfId="0" applyNumberFormat="1" applyFont="1" applyFill="1" applyBorder="1" applyAlignment="1" applyProtection="1">
      <alignment horizontal="center" vertical="center"/>
      <protection locked="0"/>
    </xf>
    <xf numFmtId="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2" fontId="3" fillId="51" borderId="6" xfId="0" applyNumberFormat="1" applyFont="1" applyFill="1" applyBorder="1" applyAlignment="1" applyProtection="1">
      <alignment horizontal="center" vertical="center"/>
      <protection locked="0"/>
    </xf>
    <xf numFmtId="0" fontId="3" fillId="54" borderId="6" xfId="1451" applyFont="1" applyFill="1" applyBorder="1" applyAlignment="1" applyProtection="1">
      <alignment horizontal="center" vertical="center" wrapText="1"/>
    </xf>
    <xf numFmtId="164" fontId="3" fillId="3" borderId="6" xfId="0" applyNumberFormat="1" applyFont="1" applyFill="1" applyBorder="1" applyAlignment="1" applyProtection="1">
      <alignment horizontal="center" vertical="center"/>
    </xf>
    <xf numFmtId="3" fontId="3" fillId="51" borderId="6" xfId="0" applyNumberFormat="1" applyFont="1" applyFill="1" applyBorder="1" applyAlignment="1" applyProtection="1">
      <alignment horizontal="center" vertic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54" borderId="26" xfId="0" applyNumberFormat="1" applyFont="1" applyFill="1" applyBorder="1" applyAlignment="1" applyProtection="1">
      <alignment horizontal="center" vertical="center"/>
    </xf>
    <xf numFmtId="0" fontId="3" fillId="3" borderId="28" xfId="1450" applyFont="1" applyFill="1" applyBorder="1" applyAlignment="1" applyProtection="1">
      <alignment horizontal="center" vertical="center" wrapText="1"/>
    </xf>
    <xf numFmtId="4" fontId="3" fillId="51" borderId="28" xfId="0" applyNumberFormat="1" applyFont="1" applyFill="1" applyBorder="1" applyAlignment="1" applyProtection="1">
      <alignment horizontal="center" vertical="center"/>
      <protection locked="0"/>
    </xf>
    <xf numFmtId="4" fontId="3" fillId="3" borderId="28" xfId="0" applyNumberFormat="1" applyFont="1" applyFill="1" applyBorder="1" applyAlignment="1" applyProtection="1">
      <alignment horizontal="center" vertical="center"/>
    </xf>
    <xf numFmtId="49" fontId="3" fillId="51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55" borderId="26" xfId="1130" applyFont="1" applyFill="1" applyBorder="1" applyAlignment="1" applyProtection="1">
      <alignment horizontal="center" vertical="center" wrapText="1"/>
    </xf>
    <xf numFmtId="0" fontId="9" fillId="55" borderId="28" xfId="1130" applyFont="1" applyFill="1" applyBorder="1" applyAlignment="1" applyProtection="1">
      <alignment vertical="center" wrapText="1"/>
    </xf>
    <xf numFmtId="164" fontId="3" fillId="51" borderId="28" xfId="0" applyNumberFormat="1" applyFont="1" applyFill="1" applyBorder="1" applyAlignment="1" applyProtection="1">
      <alignment horizontal="center" vertical="center"/>
      <protection locked="0"/>
    </xf>
    <xf numFmtId="4" fontId="3" fillId="4" borderId="28" xfId="0" applyNumberFormat="1" applyFont="1" applyFill="1" applyBorder="1" applyAlignment="1" applyProtection="1">
      <alignment horizontal="center" vertical="center"/>
      <protection locked="0"/>
    </xf>
    <xf numFmtId="49" fontId="3" fillId="54" borderId="26" xfId="1451" applyNumberFormat="1" applyFont="1" applyFill="1" applyBorder="1" applyAlignment="1" applyProtection="1">
      <alignment horizontal="center" vertical="center"/>
    </xf>
    <xf numFmtId="49" fontId="0" fillId="54" borderId="26" xfId="0" applyNumberFormat="1" applyFill="1" applyBorder="1" applyAlignment="1" applyProtection="1">
      <alignment horizontal="center" vertical="center"/>
    </xf>
    <xf numFmtId="49" fontId="3" fillId="54" borderId="26" xfId="1449" applyNumberFormat="1" applyFont="1" applyFill="1" applyBorder="1" applyAlignment="1" applyProtection="1">
      <alignment horizontal="center" vertical="center"/>
    </xf>
    <xf numFmtId="164" fontId="3" fillId="3" borderId="28" xfId="0" applyNumberFormat="1" applyFont="1" applyFill="1" applyBorder="1" applyAlignment="1" applyProtection="1">
      <alignment horizontal="center" vertical="center"/>
    </xf>
    <xf numFmtId="3" fontId="3" fillId="51" borderId="28" xfId="0" applyNumberFormat="1" applyFont="1" applyFill="1" applyBorder="1" applyAlignment="1" applyProtection="1">
      <alignment horizontal="center" vertical="center"/>
      <protection locked="0"/>
    </xf>
    <xf numFmtId="49" fontId="3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1448" applyFont="1" applyBorder="1" applyAlignment="1" applyProtection="1">
      <alignment vertical="center" wrapText="1"/>
    </xf>
    <xf numFmtId="0" fontId="3" fillId="0" borderId="35" xfId="1448" applyFont="1" applyBorder="1" applyAlignment="1" applyProtection="1">
      <alignment vertical="center" wrapText="1"/>
    </xf>
    <xf numFmtId="0" fontId="3" fillId="0" borderId="36" xfId="1448" applyFont="1" applyBorder="1" applyAlignment="1" applyProtection="1">
      <alignment vertical="center" wrapText="1"/>
    </xf>
    <xf numFmtId="0" fontId="120" fillId="0" borderId="6" xfId="0" applyNumberFormat="1" applyFont="1" applyBorder="1" applyAlignment="1">
      <alignment horizontal="center" vertical="center" wrapText="1"/>
    </xf>
    <xf numFmtId="0" fontId="121" fillId="0" borderId="6" xfId="0" applyNumberFormat="1" applyFont="1" applyBorder="1" applyAlignment="1">
      <alignment horizontal="center" vertical="center"/>
    </xf>
    <xf numFmtId="199" fontId="3" fillId="51" borderId="6" xfId="0" applyNumberFormat="1" applyFont="1" applyFill="1" applyBorder="1" applyAlignment="1" applyProtection="1">
      <alignment horizontal="center" vertical="center"/>
      <protection locked="0"/>
    </xf>
    <xf numFmtId="49" fontId="3" fillId="54" borderId="6" xfId="0" applyFont="1" applyFill="1" applyBorder="1" applyAlignment="1" applyProtection="1">
      <alignment vertical="center" wrapText="1"/>
    </xf>
    <xf numFmtId="49" fontId="0" fillId="54" borderId="6" xfId="0" applyFill="1" applyBorder="1" applyAlignment="1" applyProtection="1">
      <alignment horizontal="left" vertical="center" wrapText="1" indent="2"/>
    </xf>
    <xf numFmtId="49" fontId="3" fillId="54" borderId="6" xfId="0" applyFont="1" applyFill="1" applyBorder="1" applyAlignment="1" applyProtection="1">
      <alignment horizontal="left" vertical="center" wrapText="1"/>
    </xf>
    <xf numFmtId="49" fontId="3" fillId="54" borderId="6" xfId="0" applyFont="1" applyFill="1" applyBorder="1" applyAlignment="1" applyProtection="1">
      <alignment horizontal="left" vertical="center" wrapText="1" indent="1"/>
    </xf>
    <xf numFmtId="0" fontId="3" fillId="54" borderId="6" xfId="0" applyNumberFormat="1" applyFont="1" applyFill="1" applyBorder="1" applyAlignment="1" applyProtection="1">
      <alignment horizontal="left" vertical="center" wrapText="1"/>
    </xf>
    <xf numFmtId="0" fontId="3" fillId="54" borderId="6" xfId="1451" applyFont="1" applyFill="1" applyBorder="1" applyAlignment="1" applyProtection="1">
      <alignment horizontal="left" vertical="center" wrapText="1" indent="2"/>
    </xf>
    <xf numFmtId="0" fontId="3" fillId="51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3" fillId="54" borderId="6" xfId="0" applyFont="1" applyFill="1" applyBorder="1" applyAlignment="1" applyProtection="1">
      <alignment horizontal="left" vertical="center" wrapText="1" indent="2"/>
    </xf>
    <xf numFmtId="0" fontId="3" fillId="54" borderId="6" xfId="1451" applyFont="1" applyFill="1" applyBorder="1" applyAlignment="1" applyProtection="1">
      <alignment horizontal="left" vertical="center" wrapText="1"/>
    </xf>
    <xf numFmtId="49" fontId="0" fillId="54" borderId="6" xfId="0" applyFill="1" applyBorder="1" applyAlignment="1" applyProtection="1">
      <alignment horizontal="left" vertical="center" wrapText="1" indent="1"/>
    </xf>
    <xf numFmtId="49" fontId="3" fillId="54" borderId="26" xfId="0" applyNumberFormat="1" applyFont="1" applyFill="1" applyBorder="1" applyAlignment="1" applyProtection="1">
      <alignment horizontal="center" vertical="center"/>
    </xf>
    <xf numFmtId="49" fontId="3" fillId="51" borderId="6" xfId="0" applyFont="1" applyFill="1" applyBorder="1" applyAlignment="1" applyProtection="1">
      <alignment horizontal="center" vertical="center" wrapText="1"/>
      <protection locked="0"/>
    </xf>
    <xf numFmtId="0" fontId="111" fillId="0" borderId="37" xfId="0" applyNumberFormat="1" applyFont="1" applyFill="1" applyBorder="1" applyAlignment="1">
      <alignment horizontal="center" vertical="center" wrapText="1"/>
    </xf>
    <xf numFmtId="0" fontId="121" fillId="0" borderId="45" xfId="0" applyNumberFormat="1" applyFont="1" applyBorder="1" applyAlignment="1">
      <alignment horizontal="center" vertical="center"/>
    </xf>
    <xf numFmtId="0" fontId="121" fillId="0" borderId="44" xfId="0" applyNumberFormat="1" applyFont="1" applyBorder="1" applyAlignment="1">
      <alignment horizontal="center" vertical="center"/>
    </xf>
    <xf numFmtId="0" fontId="6" fillId="54" borderId="46" xfId="0" applyNumberFormat="1" applyFont="1" applyFill="1" applyBorder="1" applyAlignment="1" applyProtection="1">
      <alignment horizontal="center" vertical="center" wrapText="1"/>
    </xf>
    <xf numFmtId="0" fontId="6" fillId="54" borderId="1" xfId="0" applyNumberFormat="1" applyFont="1" applyFill="1" applyBorder="1" applyAlignment="1" applyProtection="1">
      <alignment horizontal="center" vertical="center" wrapText="1"/>
    </xf>
    <xf numFmtId="0" fontId="6" fillId="54" borderId="47" xfId="0" applyNumberFormat="1" applyFont="1" applyFill="1" applyBorder="1" applyAlignment="1" applyProtection="1">
      <alignment horizontal="center" vertical="center" wrapText="1"/>
    </xf>
    <xf numFmtId="0" fontId="6" fillId="30" borderId="21" xfId="0" applyNumberFormat="1" applyFont="1" applyFill="1" applyBorder="1" applyAlignment="1" applyProtection="1">
      <alignment horizontal="center" vertical="center" wrapText="1"/>
    </xf>
    <xf numFmtId="0" fontId="6" fillId="30" borderId="0" xfId="0" applyNumberFormat="1" applyFont="1" applyFill="1" applyBorder="1" applyAlignment="1" applyProtection="1">
      <alignment horizontal="center" vertical="center" wrapText="1"/>
    </xf>
    <xf numFmtId="0" fontId="3" fillId="30" borderId="21" xfId="0" applyNumberFormat="1" applyFont="1" applyFill="1" applyBorder="1" applyAlignment="1" applyProtection="1">
      <alignment horizontal="center" vertical="center" wrapText="1"/>
    </xf>
    <xf numFmtId="0" fontId="3" fillId="30" borderId="0" xfId="0" applyNumberFormat="1" applyFont="1" applyFill="1" applyBorder="1" applyAlignment="1" applyProtection="1">
      <alignment horizontal="center" vertical="center" wrapText="1"/>
    </xf>
    <xf numFmtId="0" fontId="111" fillId="0" borderId="38" xfId="0" applyNumberFormat="1" applyFont="1" applyFill="1" applyBorder="1" applyAlignment="1">
      <alignment horizontal="center" vertical="center" wrapText="1"/>
    </xf>
    <xf numFmtId="0" fontId="6" fillId="54" borderId="23" xfId="0" applyNumberFormat="1" applyFont="1" applyFill="1" applyBorder="1" applyAlignment="1" applyProtection="1">
      <alignment horizontal="center" vertical="center" wrapText="1"/>
    </xf>
    <xf numFmtId="0" fontId="6" fillId="54" borderId="39" xfId="0" applyNumberFormat="1" applyFont="1" applyFill="1" applyBorder="1" applyAlignment="1" applyProtection="1">
      <alignment horizontal="center" vertical="center" wrapText="1"/>
    </xf>
    <xf numFmtId="0" fontId="6" fillId="54" borderId="40" xfId="0" applyNumberFormat="1" applyFont="1" applyFill="1" applyBorder="1" applyAlignment="1" applyProtection="1">
      <alignment horizontal="center" vertical="center" wrapText="1"/>
    </xf>
    <xf numFmtId="0" fontId="6" fillId="54" borderId="41" xfId="0" applyNumberFormat="1" applyFont="1" applyFill="1" applyBorder="1" applyAlignment="1" applyProtection="1">
      <alignment horizontal="center" vertical="center" wrapText="1"/>
    </xf>
    <xf numFmtId="0" fontId="6" fillId="54" borderId="42" xfId="0" applyNumberFormat="1" applyFont="1" applyFill="1" applyBorder="1" applyAlignment="1" applyProtection="1">
      <alignment horizontal="center" vertical="center" wrapText="1"/>
    </xf>
    <xf numFmtId="0" fontId="6" fillId="54" borderId="21" xfId="0" applyNumberFormat="1" applyFont="1" applyFill="1" applyBorder="1" applyAlignment="1" applyProtection="1">
      <alignment horizontal="center" vertical="center" wrapText="1"/>
    </xf>
    <xf numFmtId="0" fontId="6" fillId="54" borderId="17" xfId="0" applyNumberFormat="1" applyFont="1" applyFill="1" applyBorder="1" applyAlignment="1" applyProtection="1">
      <alignment horizontal="center" vertical="center" wrapText="1"/>
    </xf>
    <xf numFmtId="0" fontId="6" fillId="54" borderId="43" xfId="0" applyNumberFormat="1" applyFont="1" applyFill="1" applyBorder="1" applyAlignment="1" applyProtection="1">
      <alignment horizontal="center" vertical="center" wrapText="1"/>
    </xf>
    <xf numFmtId="0" fontId="6" fillId="54" borderId="44" xfId="0" applyNumberFormat="1" applyFont="1" applyFill="1" applyBorder="1" applyAlignment="1" applyProtection="1">
      <alignment horizontal="center" vertical="center" wrapText="1"/>
    </xf>
    <xf numFmtId="205" fontId="3" fillId="51" borderId="6" xfId="0" applyNumberFormat="1" applyFont="1" applyFill="1" applyBorder="1" applyAlignment="1" applyProtection="1">
      <alignment horizontal="center" vertical="center"/>
      <protection locked="0"/>
    </xf>
  </cellXfs>
  <cellStyles count="1697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’ћѓћ‚›‰" xfId="151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‡ђѓћ‹ћ‚ћљ1" xfId="157"/>
    <cellStyle name="‡ђѓћ‹ћ‚ћљ2" xfId="158"/>
    <cellStyle name="€’ћѓћ‚›‰" xfId="159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2" xfId="186"/>
    <cellStyle name="20% - Акцент1 2 2" xfId="187"/>
    <cellStyle name="20% - Акцент1 2 3" xfId="188"/>
    <cellStyle name="20% - Акцент1 2_46EE.2011(v1.0)" xfId="189"/>
    <cellStyle name="20% - Акцент1 3" xfId="190"/>
    <cellStyle name="20% - Акцент1 3 2" xfId="191"/>
    <cellStyle name="20% - Акцент1 3 3" xfId="192"/>
    <cellStyle name="20% - Акцент1 3_46EE.2011(v1.0)" xfId="193"/>
    <cellStyle name="20% - Акцент1 4" xfId="194"/>
    <cellStyle name="20% - Акцент1 4 2" xfId="195"/>
    <cellStyle name="20% - Акцент1 4 3" xfId="196"/>
    <cellStyle name="20% - Акцент1 4_46EE.2011(v1.0)" xfId="197"/>
    <cellStyle name="20% - Акцент1 5" xfId="198"/>
    <cellStyle name="20% - Акцент1 5 2" xfId="199"/>
    <cellStyle name="20% - Акцент1 5 3" xfId="200"/>
    <cellStyle name="20% - Акцент1 5_46EE.2011(v1.0)" xfId="201"/>
    <cellStyle name="20% - Акцент1 6" xfId="202"/>
    <cellStyle name="20% - Акцент1 6 2" xfId="203"/>
    <cellStyle name="20% - Акцент1 6 3" xfId="204"/>
    <cellStyle name="20% - Акцент1 6_46EE.2011(v1.0)" xfId="205"/>
    <cellStyle name="20% - Акцент1 7" xfId="206"/>
    <cellStyle name="20% - Акцент1 7 2" xfId="207"/>
    <cellStyle name="20% - Акцент1 7 3" xfId="208"/>
    <cellStyle name="20% - Акцент1 7_46EE.2011(v1.0)" xfId="209"/>
    <cellStyle name="20% - Акцент1 8" xfId="210"/>
    <cellStyle name="20% - Акцент1 8 2" xfId="211"/>
    <cellStyle name="20% - Акцент1 8 3" xfId="212"/>
    <cellStyle name="20% - Акцент1 8_46EE.2011(v1.0)" xfId="213"/>
    <cellStyle name="20% - Акцент1 9" xfId="214"/>
    <cellStyle name="20% - Акцент1 9 2" xfId="215"/>
    <cellStyle name="20% - Акцент1 9 3" xfId="216"/>
    <cellStyle name="20% - Акцент1 9_46EE.2011(v1.0)" xfId="217"/>
    <cellStyle name="20% - Акцент2 10" xfId="218"/>
    <cellStyle name="20% - Акцент2 2" xfId="219"/>
    <cellStyle name="20% - Акцент2 2 2" xfId="220"/>
    <cellStyle name="20% - Акцент2 2 3" xfId="221"/>
    <cellStyle name="20% - Акцент2 2_46EE.2011(v1.0)" xfId="222"/>
    <cellStyle name="20% - Акцент2 3" xfId="223"/>
    <cellStyle name="20% - Акцент2 3 2" xfId="224"/>
    <cellStyle name="20% - Акцент2 3 3" xfId="225"/>
    <cellStyle name="20% - Акцент2 3_46EE.2011(v1.0)" xfId="226"/>
    <cellStyle name="20% - Акцент2 4" xfId="227"/>
    <cellStyle name="20% - Акцент2 4 2" xfId="228"/>
    <cellStyle name="20% - Акцент2 4 3" xfId="229"/>
    <cellStyle name="20% - Акцент2 4_46EE.2011(v1.0)" xfId="230"/>
    <cellStyle name="20% - Акцент2 5" xfId="231"/>
    <cellStyle name="20% - Акцент2 5 2" xfId="232"/>
    <cellStyle name="20% - Акцент2 5 3" xfId="233"/>
    <cellStyle name="20% - Акцент2 5_46EE.2011(v1.0)" xfId="234"/>
    <cellStyle name="20% - Акцент2 6" xfId="235"/>
    <cellStyle name="20% - Акцент2 6 2" xfId="236"/>
    <cellStyle name="20% - Акцент2 6 3" xfId="237"/>
    <cellStyle name="20% - Акцент2 6_46EE.2011(v1.0)" xfId="238"/>
    <cellStyle name="20% - Акцент2 7" xfId="239"/>
    <cellStyle name="20% - Акцент2 7 2" xfId="240"/>
    <cellStyle name="20% - Акцент2 7 3" xfId="241"/>
    <cellStyle name="20% - Акцент2 7_46EE.2011(v1.0)" xfId="242"/>
    <cellStyle name="20% - Акцент2 8" xfId="243"/>
    <cellStyle name="20% - Акцент2 8 2" xfId="244"/>
    <cellStyle name="20% - Акцент2 8 3" xfId="245"/>
    <cellStyle name="20% - Акцент2 8_46EE.2011(v1.0)" xfId="246"/>
    <cellStyle name="20% - Акцент2 9" xfId="247"/>
    <cellStyle name="20% - Акцент2 9 2" xfId="248"/>
    <cellStyle name="20% - Акцент2 9 3" xfId="249"/>
    <cellStyle name="20% - Акцент2 9_46EE.2011(v1.0)" xfId="250"/>
    <cellStyle name="20% - Акцент3 10" xfId="251"/>
    <cellStyle name="20% - Акцент3 2" xfId="252"/>
    <cellStyle name="20% - Акцент3 2 2" xfId="253"/>
    <cellStyle name="20% - Акцент3 2 3" xfId="254"/>
    <cellStyle name="20% - Акцент3 2_46EE.2011(v1.0)" xfId="255"/>
    <cellStyle name="20% - Акцент3 3" xfId="256"/>
    <cellStyle name="20% - Акцент3 3 2" xfId="257"/>
    <cellStyle name="20% - Акцент3 3 3" xfId="258"/>
    <cellStyle name="20% - Акцент3 3_46EE.2011(v1.0)" xfId="259"/>
    <cellStyle name="20% - Акцент3 4" xfId="260"/>
    <cellStyle name="20% - Акцент3 4 2" xfId="261"/>
    <cellStyle name="20% - Акцент3 4 3" xfId="262"/>
    <cellStyle name="20% - Акцент3 4_46EE.2011(v1.0)" xfId="263"/>
    <cellStyle name="20% - Акцент3 5" xfId="264"/>
    <cellStyle name="20% - Акцент3 5 2" xfId="265"/>
    <cellStyle name="20% - Акцент3 5 3" xfId="266"/>
    <cellStyle name="20% - Акцент3 5_46EE.2011(v1.0)" xfId="267"/>
    <cellStyle name="20% - Акцент3 6" xfId="268"/>
    <cellStyle name="20% - Акцент3 6 2" xfId="269"/>
    <cellStyle name="20% - Акцент3 6 3" xfId="270"/>
    <cellStyle name="20% - Акцент3 6_46EE.2011(v1.0)" xfId="271"/>
    <cellStyle name="20% - Акцент3 7" xfId="272"/>
    <cellStyle name="20% - Акцент3 7 2" xfId="273"/>
    <cellStyle name="20% - Акцент3 7 3" xfId="274"/>
    <cellStyle name="20% - Акцент3 7_46EE.2011(v1.0)" xfId="275"/>
    <cellStyle name="20% - Акцент3 8" xfId="276"/>
    <cellStyle name="20% - Акцент3 8 2" xfId="277"/>
    <cellStyle name="20% - Акцент3 8 3" xfId="278"/>
    <cellStyle name="20% - Акцент3 8_46EE.2011(v1.0)" xfId="279"/>
    <cellStyle name="20% - Акцент3 9" xfId="280"/>
    <cellStyle name="20% - Акцент3 9 2" xfId="281"/>
    <cellStyle name="20% - Акцент3 9 3" xfId="282"/>
    <cellStyle name="20% - Акцент3 9_46EE.2011(v1.0)" xfId="283"/>
    <cellStyle name="20% - Акцент4 10" xfId="284"/>
    <cellStyle name="20% - Акцент4 2" xfId="285"/>
    <cellStyle name="20% - Акцент4 2 2" xfId="286"/>
    <cellStyle name="20% - Акцент4 2 3" xfId="287"/>
    <cellStyle name="20% - Акцент4 2_46EE.2011(v1.0)" xfId="288"/>
    <cellStyle name="20% - Акцент4 3" xfId="289"/>
    <cellStyle name="20% - Акцент4 3 2" xfId="290"/>
    <cellStyle name="20% - Акцент4 3 3" xfId="291"/>
    <cellStyle name="20% - Акцент4 3_46EE.2011(v1.0)" xfId="292"/>
    <cellStyle name="20% - Акцент4 4" xfId="293"/>
    <cellStyle name="20% - Акцент4 4 2" xfId="294"/>
    <cellStyle name="20% - Акцент4 4 3" xfId="295"/>
    <cellStyle name="20% - Акцент4 4_46EE.2011(v1.0)" xfId="296"/>
    <cellStyle name="20% - Акцент4 5" xfId="297"/>
    <cellStyle name="20% - Акцент4 5 2" xfId="298"/>
    <cellStyle name="20% - Акцент4 5 3" xfId="299"/>
    <cellStyle name="20% - Акцент4 5_46EE.2011(v1.0)" xfId="300"/>
    <cellStyle name="20% - Акцент4 6" xfId="301"/>
    <cellStyle name="20% - Акцент4 6 2" xfId="302"/>
    <cellStyle name="20% - Акцент4 6 3" xfId="303"/>
    <cellStyle name="20% - Акцент4 6_46EE.2011(v1.0)" xfId="304"/>
    <cellStyle name="20% - Акцент4 7" xfId="305"/>
    <cellStyle name="20% - Акцент4 7 2" xfId="306"/>
    <cellStyle name="20% - Акцент4 7 3" xfId="307"/>
    <cellStyle name="20% - Акцент4 7_46EE.2011(v1.0)" xfId="308"/>
    <cellStyle name="20% - Акцент4 8" xfId="309"/>
    <cellStyle name="20% - Акцент4 8 2" xfId="310"/>
    <cellStyle name="20% - Акцент4 8 3" xfId="311"/>
    <cellStyle name="20% - Акцент4 8_46EE.2011(v1.0)" xfId="312"/>
    <cellStyle name="20% - Акцент4 9" xfId="313"/>
    <cellStyle name="20% - Акцент4 9 2" xfId="314"/>
    <cellStyle name="20% - Акцент4 9 3" xfId="315"/>
    <cellStyle name="20% - Акцент4 9_46EE.2011(v1.0)" xfId="316"/>
    <cellStyle name="20% - Акцент5 10" xfId="317"/>
    <cellStyle name="20% - Акцент5 2" xfId="318"/>
    <cellStyle name="20% - Акцент5 2 2" xfId="319"/>
    <cellStyle name="20% - Акцент5 2 3" xfId="320"/>
    <cellStyle name="20% - Акцент5 2_46EE.2011(v1.0)" xfId="321"/>
    <cellStyle name="20% - Акцент5 3" xfId="322"/>
    <cellStyle name="20% - Акцент5 3 2" xfId="323"/>
    <cellStyle name="20% - Акцент5 3 3" xfId="324"/>
    <cellStyle name="20% - Акцент5 3_46EE.2011(v1.0)" xfId="325"/>
    <cellStyle name="20% - Акцент5 4" xfId="326"/>
    <cellStyle name="20% - Акцент5 4 2" xfId="327"/>
    <cellStyle name="20% - Акцент5 4 3" xfId="328"/>
    <cellStyle name="20% - Акцент5 4_46EE.2011(v1.0)" xfId="329"/>
    <cellStyle name="20% - Акцент5 5" xfId="330"/>
    <cellStyle name="20% - Акцент5 5 2" xfId="331"/>
    <cellStyle name="20% - Акцент5 5 3" xfId="332"/>
    <cellStyle name="20% - Акцент5 5_46EE.2011(v1.0)" xfId="333"/>
    <cellStyle name="20% - Акцент5 6" xfId="334"/>
    <cellStyle name="20% - Акцент5 6 2" xfId="335"/>
    <cellStyle name="20% - Акцент5 6 3" xfId="336"/>
    <cellStyle name="20% - Акцент5 6_46EE.2011(v1.0)" xfId="337"/>
    <cellStyle name="20% - Акцент5 7" xfId="338"/>
    <cellStyle name="20% - Акцент5 7 2" xfId="339"/>
    <cellStyle name="20% - Акцент5 7 3" xfId="340"/>
    <cellStyle name="20% - Акцент5 7_46EE.2011(v1.0)" xfId="341"/>
    <cellStyle name="20% - Акцент5 8" xfId="342"/>
    <cellStyle name="20% - Акцент5 8 2" xfId="343"/>
    <cellStyle name="20% - Акцент5 8 3" xfId="344"/>
    <cellStyle name="20% - Акцент5 8_46EE.2011(v1.0)" xfId="345"/>
    <cellStyle name="20% - Акцент5 9" xfId="346"/>
    <cellStyle name="20% - Акцент5 9 2" xfId="347"/>
    <cellStyle name="20% - Акцент5 9 3" xfId="348"/>
    <cellStyle name="20% - Акцент5 9_46EE.2011(v1.0)" xfId="349"/>
    <cellStyle name="20% - Акцент6 10" xfId="350"/>
    <cellStyle name="20% - Акцент6 2" xfId="351"/>
    <cellStyle name="20% - Акцент6 2 2" xfId="352"/>
    <cellStyle name="20% - Акцент6 2 3" xfId="353"/>
    <cellStyle name="20% - Акцент6 2_46EE.2011(v1.0)" xfId="354"/>
    <cellStyle name="20% - Акцент6 3" xfId="355"/>
    <cellStyle name="20% - Акцент6 3 2" xfId="356"/>
    <cellStyle name="20% - Акцент6 3 3" xfId="357"/>
    <cellStyle name="20% - Акцент6 3_46EE.2011(v1.0)" xfId="358"/>
    <cellStyle name="20% - Акцент6 4" xfId="359"/>
    <cellStyle name="20% - Акцент6 4 2" xfId="360"/>
    <cellStyle name="20% - Акцент6 4 3" xfId="361"/>
    <cellStyle name="20% - Акцент6 4_46EE.2011(v1.0)" xfId="362"/>
    <cellStyle name="20% - Акцент6 5" xfId="363"/>
    <cellStyle name="20% - Акцент6 5 2" xfId="364"/>
    <cellStyle name="20% - Акцент6 5 3" xfId="365"/>
    <cellStyle name="20% - Акцент6 5_46EE.2011(v1.0)" xfId="366"/>
    <cellStyle name="20% - Акцент6 6" xfId="367"/>
    <cellStyle name="20% - Акцент6 6 2" xfId="368"/>
    <cellStyle name="20% - Акцент6 6 3" xfId="369"/>
    <cellStyle name="20% - Акцент6 6_46EE.2011(v1.0)" xfId="370"/>
    <cellStyle name="20% - Акцент6 7" xfId="371"/>
    <cellStyle name="20% - Акцент6 7 2" xfId="372"/>
    <cellStyle name="20% - Акцент6 7 3" xfId="373"/>
    <cellStyle name="20% - Акцент6 7_46EE.2011(v1.0)" xfId="374"/>
    <cellStyle name="20% - Акцент6 8" xfId="375"/>
    <cellStyle name="20% - Акцент6 8 2" xfId="376"/>
    <cellStyle name="20% - Акцент6 8 3" xfId="377"/>
    <cellStyle name="20% - Акцент6 8_46EE.2011(v1.0)" xfId="378"/>
    <cellStyle name="20% - Акцент6 9" xfId="379"/>
    <cellStyle name="20% - Акцент6 9 2" xfId="380"/>
    <cellStyle name="20% - Акцент6 9 3" xfId="381"/>
    <cellStyle name="20% - Акцент6 9_46EE.2011(v1.0)" xfId="382"/>
    <cellStyle name="40% - Accent1" xfId="383"/>
    <cellStyle name="40% - Accent1 2" xfId="384"/>
    <cellStyle name="40% - Accent1 3" xfId="385"/>
    <cellStyle name="40% - Accent1_46EE.2011(v1.0)" xfId="386"/>
    <cellStyle name="40% - Accent2" xfId="387"/>
    <cellStyle name="40% - Accent2 2" xfId="388"/>
    <cellStyle name="40% - Accent2 3" xfId="389"/>
    <cellStyle name="40% - Accent2_46EE.2011(v1.0)" xfId="390"/>
    <cellStyle name="40% - Accent3" xfId="391"/>
    <cellStyle name="40% - Accent3 2" xfId="392"/>
    <cellStyle name="40% - Accent3 3" xfId="393"/>
    <cellStyle name="40% - Accent3_46EE.2011(v1.0)" xfId="394"/>
    <cellStyle name="40% - Accent4" xfId="395"/>
    <cellStyle name="40% - Accent4 2" xfId="396"/>
    <cellStyle name="40% - Accent4 3" xfId="397"/>
    <cellStyle name="40% - Accent4_46EE.2011(v1.0)" xfId="398"/>
    <cellStyle name="40% - Accent5" xfId="399"/>
    <cellStyle name="40% - Accent5 2" xfId="400"/>
    <cellStyle name="40% - Accent5 3" xfId="401"/>
    <cellStyle name="40% - Accent5_46EE.2011(v1.0)" xfId="402"/>
    <cellStyle name="40% - Accent6" xfId="403"/>
    <cellStyle name="40% - Accent6 2" xfId="404"/>
    <cellStyle name="40% - Accent6 3" xfId="405"/>
    <cellStyle name="40% - Accent6_46EE.2011(v1.0)" xfId="406"/>
    <cellStyle name="40% - Акцент1 10" xfId="407"/>
    <cellStyle name="40% - Акцент1 2" xfId="408"/>
    <cellStyle name="40% - Акцент1 2 2" xfId="409"/>
    <cellStyle name="40% - Акцент1 2 3" xfId="410"/>
    <cellStyle name="40% - Акцент1 2_46EE.2011(v1.0)" xfId="411"/>
    <cellStyle name="40% - Акцент1 3" xfId="412"/>
    <cellStyle name="40% - Акцент1 3 2" xfId="413"/>
    <cellStyle name="40% - Акцент1 3 3" xfId="414"/>
    <cellStyle name="40% - Акцент1 3_46EE.2011(v1.0)" xfId="415"/>
    <cellStyle name="40% - Акцент1 4" xfId="416"/>
    <cellStyle name="40% - Акцент1 4 2" xfId="417"/>
    <cellStyle name="40% - Акцент1 4 3" xfId="418"/>
    <cellStyle name="40% - Акцент1 4_46EE.2011(v1.0)" xfId="419"/>
    <cellStyle name="40% - Акцент1 5" xfId="420"/>
    <cellStyle name="40% - Акцент1 5 2" xfId="421"/>
    <cellStyle name="40% - Акцент1 5 3" xfId="422"/>
    <cellStyle name="40% - Акцент1 5_46EE.2011(v1.0)" xfId="423"/>
    <cellStyle name="40% - Акцент1 6" xfId="424"/>
    <cellStyle name="40% - Акцент1 6 2" xfId="425"/>
    <cellStyle name="40% - Акцент1 6 3" xfId="426"/>
    <cellStyle name="40% - Акцент1 6_46EE.2011(v1.0)" xfId="427"/>
    <cellStyle name="40% - Акцент1 7" xfId="428"/>
    <cellStyle name="40% - Акцент1 7 2" xfId="429"/>
    <cellStyle name="40% - Акцент1 7 3" xfId="430"/>
    <cellStyle name="40% - Акцент1 7_46EE.2011(v1.0)" xfId="431"/>
    <cellStyle name="40% - Акцент1 8" xfId="432"/>
    <cellStyle name="40% - Акцент1 8 2" xfId="433"/>
    <cellStyle name="40% - Акцент1 8 3" xfId="434"/>
    <cellStyle name="40% - Акцент1 8_46EE.2011(v1.0)" xfId="435"/>
    <cellStyle name="40% - Акцент1 9" xfId="436"/>
    <cellStyle name="40% - Акцент1 9 2" xfId="437"/>
    <cellStyle name="40% - Акцент1 9 3" xfId="438"/>
    <cellStyle name="40% - Акцент1 9_46EE.2011(v1.0)" xfId="439"/>
    <cellStyle name="40% - Акцент2 10" xfId="440"/>
    <cellStyle name="40% - Акцент2 2" xfId="441"/>
    <cellStyle name="40% - Акцент2 2 2" xfId="442"/>
    <cellStyle name="40% - Акцент2 2 3" xfId="443"/>
    <cellStyle name="40% - Акцент2 2_46EE.2011(v1.0)" xfId="444"/>
    <cellStyle name="40% - Акцент2 3" xfId="445"/>
    <cellStyle name="40% - Акцент2 3 2" xfId="446"/>
    <cellStyle name="40% - Акцент2 3 3" xfId="447"/>
    <cellStyle name="40% - Акцент2 3_46EE.2011(v1.0)" xfId="448"/>
    <cellStyle name="40% - Акцент2 4" xfId="449"/>
    <cellStyle name="40% - Акцент2 4 2" xfId="450"/>
    <cellStyle name="40% - Акцент2 4 3" xfId="451"/>
    <cellStyle name="40% - Акцент2 4_46EE.2011(v1.0)" xfId="452"/>
    <cellStyle name="40% - Акцент2 5" xfId="453"/>
    <cellStyle name="40% - Акцент2 5 2" xfId="454"/>
    <cellStyle name="40% - Акцент2 5 3" xfId="455"/>
    <cellStyle name="40% - Акцент2 5_46EE.2011(v1.0)" xfId="456"/>
    <cellStyle name="40% - Акцент2 6" xfId="457"/>
    <cellStyle name="40% - Акцент2 6 2" xfId="458"/>
    <cellStyle name="40% - Акцент2 6 3" xfId="459"/>
    <cellStyle name="40% - Акцент2 6_46EE.2011(v1.0)" xfId="460"/>
    <cellStyle name="40% - Акцент2 7" xfId="461"/>
    <cellStyle name="40% - Акцент2 7 2" xfId="462"/>
    <cellStyle name="40% - Акцент2 7 3" xfId="463"/>
    <cellStyle name="40% - Акцент2 7_46EE.2011(v1.0)" xfId="464"/>
    <cellStyle name="40% - Акцент2 8" xfId="465"/>
    <cellStyle name="40% - Акцент2 8 2" xfId="466"/>
    <cellStyle name="40% - Акцент2 8 3" xfId="467"/>
    <cellStyle name="40% - Акцент2 8_46EE.2011(v1.0)" xfId="468"/>
    <cellStyle name="40% - Акцент2 9" xfId="469"/>
    <cellStyle name="40% - Акцент2 9 2" xfId="470"/>
    <cellStyle name="40% - Акцент2 9 3" xfId="471"/>
    <cellStyle name="40% - Акцент2 9_46EE.2011(v1.0)" xfId="472"/>
    <cellStyle name="40% - Акцент3 10" xfId="473"/>
    <cellStyle name="40% - Акцент3 2" xfId="474"/>
    <cellStyle name="40% - Акцент3 2 2" xfId="475"/>
    <cellStyle name="40% - Акцент3 2 3" xfId="476"/>
    <cellStyle name="40% - Акцент3 2_46EE.2011(v1.0)" xfId="477"/>
    <cellStyle name="40% - Акцент3 3" xfId="478"/>
    <cellStyle name="40% - Акцент3 3 2" xfId="479"/>
    <cellStyle name="40% - Акцент3 3 3" xfId="480"/>
    <cellStyle name="40% - Акцент3 3_46EE.2011(v1.0)" xfId="481"/>
    <cellStyle name="40% - Акцент3 4" xfId="482"/>
    <cellStyle name="40% - Акцент3 4 2" xfId="483"/>
    <cellStyle name="40% - Акцент3 4 3" xfId="484"/>
    <cellStyle name="40% - Акцент3 4_46EE.2011(v1.0)" xfId="485"/>
    <cellStyle name="40% - Акцент3 5" xfId="486"/>
    <cellStyle name="40% - Акцент3 5 2" xfId="487"/>
    <cellStyle name="40% - Акцент3 5 3" xfId="488"/>
    <cellStyle name="40% - Акцент3 5_46EE.2011(v1.0)" xfId="489"/>
    <cellStyle name="40% - Акцент3 6" xfId="490"/>
    <cellStyle name="40% - Акцент3 6 2" xfId="491"/>
    <cellStyle name="40% - Акцент3 6 3" xfId="492"/>
    <cellStyle name="40% - Акцент3 6_46EE.2011(v1.0)" xfId="493"/>
    <cellStyle name="40% - Акцент3 7" xfId="494"/>
    <cellStyle name="40% - Акцент3 7 2" xfId="495"/>
    <cellStyle name="40% - Акцент3 7 3" xfId="496"/>
    <cellStyle name="40% - Акцент3 7_46EE.2011(v1.0)" xfId="497"/>
    <cellStyle name="40% - Акцент3 8" xfId="498"/>
    <cellStyle name="40% - Акцент3 8 2" xfId="499"/>
    <cellStyle name="40% - Акцент3 8 3" xfId="500"/>
    <cellStyle name="40% - Акцент3 8_46EE.2011(v1.0)" xfId="501"/>
    <cellStyle name="40% - Акцент3 9" xfId="502"/>
    <cellStyle name="40% - Акцент3 9 2" xfId="503"/>
    <cellStyle name="40% - Акцент3 9 3" xfId="504"/>
    <cellStyle name="40% - Акцент3 9_46EE.2011(v1.0)" xfId="505"/>
    <cellStyle name="40% - Акцент4 10" xfId="506"/>
    <cellStyle name="40% - Акцент4 2" xfId="507"/>
    <cellStyle name="40% - Акцент4 2 2" xfId="508"/>
    <cellStyle name="40% - Акцент4 2 3" xfId="509"/>
    <cellStyle name="40% - Акцент4 2_46EE.2011(v1.0)" xfId="510"/>
    <cellStyle name="40% - Акцент4 3" xfId="511"/>
    <cellStyle name="40% - Акцент4 3 2" xfId="512"/>
    <cellStyle name="40% - Акцент4 3 3" xfId="513"/>
    <cellStyle name="40% - Акцент4 3_46EE.2011(v1.0)" xfId="514"/>
    <cellStyle name="40% - Акцент4 4" xfId="515"/>
    <cellStyle name="40% - Акцент4 4 2" xfId="516"/>
    <cellStyle name="40% - Акцент4 4 3" xfId="517"/>
    <cellStyle name="40% - Акцент4 4_46EE.2011(v1.0)" xfId="518"/>
    <cellStyle name="40% - Акцент4 5" xfId="519"/>
    <cellStyle name="40% - Акцент4 5 2" xfId="520"/>
    <cellStyle name="40% - Акцент4 5 3" xfId="521"/>
    <cellStyle name="40% - Акцент4 5_46EE.2011(v1.0)" xfId="522"/>
    <cellStyle name="40% - Акцент4 6" xfId="523"/>
    <cellStyle name="40% - Акцент4 6 2" xfId="524"/>
    <cellStyle name="40% - Акцент4 6 3" xfId="525"/>
    <cellStyle name="40% - Акцент4 6_46EE.2011(v1.0)" xfId="526"/>
    <cellStyle name="40% - Акцент4 7" xfId="527"/>
    <cellStyle name="40% - Акцент4 7 2" xfId="528"/>
    <cellStyle name="40% - Акцент4 7 3" xfId="529"/>
    <cellStyle name="40% - Акцент4 7_46EE.2011(v1.0)" xfId="530"/>
    <cellStyle name="40% - Акцент4 8" xfId="531"/>
    <cellStyle name="40% - Акцент4 8 2" xfId="532"/>
    <cellStyle name="40% - Акцент4 8 3" xfId="533"/>
    <cellStyle name="40% - Акцент4 8_46EE.2011(v1.0)" xfId="534"/>
    <cellStyle name="40% - Акцент4 9" xfId="535"/>
    <cellStyle name="40% - Акцент4 9 2" xfId="536"/>
    <cellStyle name="40% - Акцент4 9 3" xfId="537"/>
    <cellStyle name="40% - Акцент4 9_46EE.2011(v1.0)" xfId="538"/>
    <cellStyle name="40% - Акцент5 10" xfId="539"/>
    <cellStyle name="40% - Акцент5 2" xfId="540"/>
    <cellStyle name="40% - Акцент5 2 2" xfId="541"/>
    <cellStyle name="40% - Акцент5 2 3" xfId="542"/>
    <cellStyle name="40% - Акцент5 2_46EE.2011(v1.0)" xfId="543"/>
    <cellStyle name="40% - Акцент5 3" xfId="544"/>
    <cellStyle name="40% - Акцент5 3 2" xfId="545"/>
    <cellStyle name="40% - Акцент5 3 3" xfId="546"/>
    <cellStyle name="40% - Акцент5 3_46EE.2011(v1.0)" xfId="547"/>
    <cellStyle name="40% - Акцент5 4" xfId="548"/>
    <cellStyle name="40% - Акцент5 4 2" xfId="549"/>
    <cellStyle name="40% - Акцент5 4 3" xfId="550"/>
    <cellStyle name="40% - Акцент5 4_46EE.2011(v1.0)" xfId="551"/>
    <cellStyle name="40% - Акцент5 5" xfId="552"/>
    <cellStyle name="40% - Акцент5 5 2" xfId="553"/>
    <cellStyle name="40% - Акцент5 5 3" xfId="554"/>
    <cellStyle name="40% - Акцент5 5_46EE.2011(v1.0)" xfId="555"/>
    <cellStyle name="40% - Акцент5 6" xfId="556"/>
    <cellStyle name="40% - Акцент5 6 2" xfId="557"/>
    <cellStyle name="40% - Акцент5 6 3" xfId="558"/>
    <cellStyle name="40% - Акцент5 6_46EE.2011(v1.0)" xfId="559"/>
    <cellStyle name="40% - Акцент5 7" xfId="560"/>
    <cellStyle name="40% - Акцент5 7 2" xfId="561"/>
    <cellStyle name="40% - Акцент5 7 3" xfId="562"/>
    <cellStyle name="40% - Акцент5 7_46EE.2011(v1.0)" xfId="563"/>
    <cellStyle name="40% - Акцент5 8" xfId="564"/>
    <cellStyle name="40% - Акцент5 8 2" xfId="565"/>
    <cellStyle name="40% - Акцент5 8 3" xfId="566"/>
    <cellStyle name="40% - Акцент5 8_46EE.2011(v1.0)" xfId="567"/>
    <cellStyle name="40% - Акцент5 9" xfId="568"/>
    <cellStyle name="40% - Акцент5 9 2" xfId="569"/>
    <cellStyle name="40% - Акцент5 9 3" xfId="570"/>
    <cellStyle name="40% - Акцент5 9_46EE.2011(v1.0)" xfId="571"/>
    <cellStyle name="40% - Акцент6 10" xfId="572"/>
    <cellStyle name="40% - Акцент6 2" xfId="573"/>
    <cellStyle name="40% - Акцент6 2 2" xfId="574"/>
    <cellStyle name="40% - Акцент6 2 3" xfId="575"/>
    <cellStyle name="40% - Акцент6 2_46EE.2011(v1.0)" xfId="576"/>
    <cellStyle name="40% - Акцент6 3" xfId="577"/>
    <cellStyle name="40% - Акцент6 3 2" xfId="578"/>
    <cellStyle name="40% - Акцент6 3 3" xfId="579"/>
    <cellStyle name="40% - Акцент6 3_46EE.2011(v1.0)" xfId="580"/>
    <cellStyle name="40% - Акцент6 4" xfId="581"/>
    <cellStyle name="40% - Акцент6 4 2" xfId="582"/>
    <cellStyle name="40% - Акцент6 4 3" xfId="583"/>
    <cellStyle name="40% - Акцент6 4_46EE.2011(v1.0)" xfId="584"/>
    <cellStyle name="40% - Акцент6 5" xfId="585"/>
    <cellStyle name="40% - Акцент6 5 2" xfId="586"/>
    <cellStyle name="40% - Акцент6 5 3" xfId="587"/>
    <cellStyle name="40% - Акцент6 5_46EE.2011(v1.0)" xfId="588"/>
    <cellStyle name="40% - Акцент6 6" xfId="589"/>
    <cellStyle name="40% - Акцент6 6 2" xfId="590"/>
    <cellStyle name="40% - Акцент6 6 3" xfId="591"/>
    <cellStyle name="40% - Акцент6 6_46EE.2011(v1.0)" xfId="592"/>
    <cellStyle name="40% - Акцент6 7" xfId="593"/>
    <cellStyle name="40% - Акцент6 7 2" xfId="594"/>
    <cellStyle name="40% - Акцент6 7 3" xfId="595"/>
    <cellStyle name="40% - Акцент6 7_46EE.2011(v1.0)" xfId="596"/>
    <cellStyle name="40% - Акцент6 8" xfId="597"/>
    <cellStyle name="40% - Акцент6 8 2" xfId="598"/>
    <cellStyle name="40% - Акцент6 8 3" xfId="599"/>
    <cellStyle name="40% - Акцент6 8_46EE.2011(v1.0)" xfId="600"/>
    <cellStyle name="40% - Акцент6 9" xfId="601"/>
    <cellStyle name="40% - Акцент6 9 2" xfId="602"/>
    <cellStyle name="40% - Акцент6 9 3" xfId="603"/>
    <cellStyle name="40% - Акцент6 9_46EE.2011(v1.0)" xfId="604"/>
    <cellStyle name="60% - Accent1" xfId="605"/>
    <cellStyle name="60% - Accent2" xfId="606"/>
    <cellStyle name="60% - Accent3" xfId="607"/>
    <cellStyle name="60% - Accent4" xfId="608"/>
    <cellStyle name="60% - Accent5" xfId="609"/>
    <cellStyle name="60% - Accent6" xfId="610"/>
    <cellStyle name="60% - Акцент1 2" xfId="611"/>
    <cellStyle name="60% - Акцент1 2 2" xfId="612"/>
    <cellStyle name="60% - Акцент1 3" xfId="613"/>
    <cellStyle name="60% - Акцент1 3 2" xfId="614"/>
    <cellStyle name="60% - Акцент1 4" xfId="615"/>
    <cellStyle name="60% - Акцент1 4 2" xfId="616"/>
    <cellStyle name="60% - Акцент1 5" xfId="617"/>
    <cellStyle name="60% - Акцент1 5 2" xfId="618"/>
    <cellStyle name="60% - Акцент1 6" xfId="619"/>
    <cellStyle name="60% - Акцент1 6 2" xfId="620"/>
    <cellStyle name="60% - Акцент1 7" xfId="621"/>
    <cellStyle name="60% - Акцент1 7 2" xfId="622"/>
    <cellStyle name="60% - Акцент1 8" xfId="623"/>
    <cellStyle name="60% - Акцент1 8 2" xfId="624"/>
    <cellStyle name="60% - Акцент1 9" xfId="625"/>
    <cellStyle name="60% - Акцент1 9 2" xfId="626"/>
    <cellStyle name="60% - Акцент2 2" xfId="627"/>
    <cellStyle name="60% - Акцент2 2 2" xfId="628"/>
    <cellStyle name="60% - Акцент2 3" xfId="629"/>
    <cellStyle name="60% - Акцент2 3 2" xfId="630"/>
    <cellStyle name="60% - Акцент2 4" xfId="631"/>
    <cellStyle name="60% - Акцент2 4 2" xfId="632"/>
    <cellStyle name="60% - Акцент2 5" xfId="633"/>
    <cellStyle name="60% - Акцент2 5 2" xfId="634"/>
    <cellStyle name="60% - Акцент2 6" xfId="635"/>
    <cellStyle name="60% - Акцент2 6 2" xfId="636"/>
    <cellStyle name="60% - Акцент2 7" xfId="637"/>
    <cellStyle name="60% - Акцент2 7 2" xfId="638"/>
    <cellStyle name="60% - Акцент2 8" xfId="639"/>
    <cellStyle name="60% - Акцент2 8 2" xfId="640"/>
    <cellStyle name="60% - Акцент2 9" xfId="641"/>
    <cellStyle name="60% - Акцент2 9 2" xfId="642"/>
    <cellStyle name="60% - Акцент3 2" xfId="643"/>
    <cellStyle name="60% - Акцент3 2 2" xfId="644"/>
    <cellStyle name="60% - Акцент3 3" xfId="645"/>
    <cellStyle name="60% - Акцент3 3 2" xfId="646"/>
    <cellStyle name="60% - Акцент3 4" xfId="647"/>
    <cellStyle name="60% - Акцент3 4 2" xfId="648"/>
    <cellStyle name="60% - Акцент3 5" xfId="649"/>
    <cellStyle name="60% - Акцент3 5 2" xfId="650"/>
    <cellStyle name="60% - Акцент3 6" xfId="651"/>
    <cellStyle name="60% - Акцент3 6 2" xfId="652"/>
    <cellStyle name="60% - Акцент3 7" xfId="653"/>
    <cellStyle name="60% - Акцент3 7 2" xfId="654"/>
    <cellStyle name="60% - Акцент3 8" xfId="655"/>
    <cellStyle name="60% - Акцент3 8 2" xfId="656"/>
    <cellStyle name="60% - Акцент3 9" xfId="657"/>
    <cellStyle name="60% - Акцент3 9 2" xfId="658"/>
    <cellStyle name="60% - Акцент4 2" xfId="659"/>
    <cellStyle name="60% - Акцент4 2 2" xfId="660"/>
    <cellStyle name="60% - Акцент4 3" xfId="661"/>
    <cellStyle name="60% - Акцент4 3 2" xfId="662"/>
    <cellStyle name="60% - Акцент4 4" xfId="663"/>
    <cellStyle name="60% - Акцент4 4 2" xfId="664"/>
    <cellStyle name="60% - Акцент4 5" xfId="665"/>
    <cellStyle name="60% - Акцент4 5 2" xfId="666"/>
    <cellStyle name="60% - Акцент4 6" xfId="667"/>
    <cellStyle name="60% - Акцент4 6 2" xfId="668"/>
    <cellStyle name="60% - Акцент4 7" xfId="669"/>
    <cellStyle name="60% - Акцент4 7 2" xfId="670"/>
    <cellStyle name="60% - Акцент4 8" xfId="671"/>
    <cellStyle name="60% - Акцент4 8 2" xfId="672"/>
    <cellStyle name="60% - Акцент4 9" xfId="673"/>
    <cellStyle name="60% - Акцент4 9 2" xfId="674"/>
    <cellStyle name="60% - Акцент5 2" xfId="675"/>
    <cellStyle name="60% - Акцент5 2 2" xfId="676"/>
    <cellStyle name="60% - Акцент5 3" xfId="677"/>
    <cellStyle name="60% - Акцент5 3 2" xfId="678"/>
    <cellStyle name="60% - Акцент5 4" xfId="679"/>
    <cellStyle name="60% - Акцент5 4 2" xfId="680"/>
    <cellStyle name="60% - Акцент5 5" xfId="681"/>
    <cellStyle name="60% - Акцент5 5 2" xfId="682"/>
    <cellStyle name="60% - Акцент5 6" xfId="683"/>
    <cellStyle name="60% - Акцент5 6 2" xfId="684"/>
    <cellStyle name="60% - Акцент5 7" xfId="685"/>
    <cellStyle name="60% - Акцент5 7 2" xfId="686"/>
    <cellStyle name="60% - Акцент5 8" xfId="687"/>
    <cellStyle name="60% - Акцент5 8 2" xfId="688"/>
    <cellStyle name="60% - Акцент5 9" xfId="689"/>
    <cellStyle name="60% - Акцент5 9 2" xfId="690"/>
    <cellStyle name="60% - Акцент6 2" xfId="691"/>
    <cellStyle name="60% - Акцент6 2 2" xfId="692"/>
    <cellStyle name="60% - Акцент6 3" xfId="693"/>
    <cellStyle name="60% - Акцент6 3 2" xfId="694"/>
    <cellStyle name="60% - Акцент6 4" xfId="695"/>
    <cellStyle name="60% - Акцент6 4 2" xfId="696"/>
    <cellStyle name="60% - Акцент6 5" xfId="697"/>
    <cellStyle name="60% - Акцент6 5 2" xfId="698"/>
    <cellStyle name="60% - Акцент6 6" xfId="699"/>
    <cellStyle name="60% - Акцент6 6 2" xfId="700"/>
    <cellStyle name="60% - Акцент6 7" xfId="701"/>
    <cellStyle name="60% - Акцент6 7 2" xfId="702"/>
    <cellStyle name="60% - Акцент6 8" xfId="703"/>
    <cellStyle name="60% - Акцент6 8 2" xfId="704"/>
    <cellStyle name="60% - Акцент6 9" xfId="705"/>
    <cellStyle name="60% - Акцент6 9 2" xfId="706"/>
    <cellStyle name="Accent1" xfId="707"/>
    <cellStyle name="Accent2" xfId="708"/>
    <cellStyle name="Accent3" xfId="709"/>
    <cellStyle name="Accent4" xfId="710"/>
    <cellStyle name="Accent5" xfId="711"/>
    <cellStyle name="Accent6" xfId="712"/>
    <cellStyle name="Ăčďĺđńńűëęŕ" xfId="713"/>
    <cellStyle name="AFE" xfId="714"/>
    <cellStyle name="Áĺççŕůčňíűé" xfId="715"/>
    <cellStyle name="Äĺíĺćíűé [0]_(ňŕá 3č)" xfId="716"/>
    <cellStyle name="Äĺíĺćíűé_(ňŕá 3č)" xfId="717"/>
    <cellStyle name="Bad" xfId="718"/>
    <cellStyle name="Blue" xfId="719"/>
    <cellStyle name="Body_$Dollars" xfId="720"/>
    <cellStyle name="Calculation" xfId="721"/>
    <cellStyle name="Check Cell" xfId="722"/>
    <cellStyle name="Chek" xfId="723"/>
    <cellStyle name="Comma [0]_Adjusted FS 1299" xfId="724"/>
    <cellStyle name="Comma 0" xfId="725"/>
    <cellStyle name="Comma 0*" xfId="726"/>
    <cellStyle name="Comma 2" xfId="727"/>
    <cellStyle name="Comma 3*" xfId="728"/>
    <cellStyle name="Comma_Adjusted FS 1299" xfId="729"/>
    <cellStyle name="Comma0" xfId="730"/>
    <cellStyle name="Çŕůčňíűé" xfId="731"/>
    <cellStyle name="Currency [0]" xfId="732"/>
    <cellStyle name="Currency [0] 2" xfId="733"/>
    <cellStyle name="Currency [0] 2 2" xfId="734"/>
    <cellStyle name="Currency [0] 2 3" xfId="735"/>
    <cellStyle name="Currency [0] 2 4" xfId="736"/>
    <cellStyle name="Currency [0] 2 5" xfId="737"/>
    <cellStyle name="Currency [0] 2 6" xfId="738"/>
    <cellStyle name="Currency [0] 2 7" xfId="739"/>
    <cellStyle name="Currency [0] 2 8" xfId="740"/>
    <cellStyle name="Currency [0] 2 9" xfId="741"/>
    <cellStyle name="Currency [0] 3" xfId="742"/>
    <cellStyle name="Currency [0] 3 2" xfId="743"/>
    <cellStyle name="Currency [0] 3 3" xfId="744"/>
    <cellStyle name="Currency [0] 3 4" xfId="745"/>
    <cellStyle name="Currency [0] 3 5" xfId="746"/>
    <cellStyle name="Currency [0] 3 6" xfId="747"/>
    <cellStyle name="Currency [0] 3 7" xfId="748"/>
    <cellStyle name="Currency [0] 3 8" xfId="749"/>
    <cellStyle name="Currency [0] 3 9" xfId="750"/>
    <cellStyle name="Currency [0] 4" xfId="751"/>
    <cellStyle name="Currency [0] 4 2" xfId="752"/>
    <cellStyle name="Currency [0] 4 3" xfId="753"/>
    <cellStyle name="Currency [0] 4 4" xfId="754"/>
    <cellStyle name="Currency [0] 4 5" xfId="755"/>
    <cellStyle name="Currency [0] 4 6" xfId="756"/>
    <cellStyle name="Currency [0] 4 7" xfId="757"/>
    <cellStyle name="Currency [0] 4 8" xfId="758"/>
    <cellStyle name="Currency [0] 4 9" xfId="759"/>
    <cellStyle name="Currency [0] 5" xfId="760"/>
    <cellStyle name="Currency [0] 5 2" xfId="761"/>
    <cellStyle name="Currency [0] 5 3" xfId="762"/>
    <cellStyle name="Currency [0] 5 4" xfId="763"/>
    <cellStyle name="Currency [0] 5 5" xfId="764"/>
    <cellStyle name="Currency [0] 5 6" xfId="765"/>
    <cellStyle name="Currency [0] 5 7" xfId="766"/>
    <cellStyle name="Currency [0] 5 8" xfId="767"/>
    <cellStyle name="Currency [0] 5 9" xfId="768"/>
    <cellStyle name="Currency [0] 6" xfId="769"/>
    <cellStyle name="Currency [0] 6 2" xfId="770"/>
    <cellStyle name="Currency [0] 6 3" xfId="771"/>
    <cellStyle name="Currency [0] 7" xfId="772"/>
    <cellStyle name="Currency [0] 7 2" xfId="773"/>
    <cellStyle name="Currency [0] 7 3" xfId="774"/>
    <cellStyle name="Currency [0] 8" xfId="775"/>
    <cellStyle name="Currency [0] 8 2" xfId="776"/>
    <cellStyle name="Currency [0] 8 3" xfId="777"/>
    <cellStyle name="Currency 0" xfId="778"/>
    <cellStyle name="Currency 2" xfId="779"/>
    <cellStyle name="Currency_06_9m" xfId="780"/>
    <cellStyle name="Currency0" xfId="781"/>
    <cellStyle name="Currency2" xfId="782"/>
    <cellStyle name="Date" xfId="783"/>
    <cellStyle name="Date Aligned" xfId="784"/>
    <cellStyle name="Dates" xfId="785"/>
    <cellStyle name="Dezimal [0]_NEGS" xfId="786"/>
    <cellStyle name="Dezimal_NEGS" xfId="787"/>
    <cellStyle name="Dotted Line" xfId="788"/>
    <cellStyle name="E&amp;Y House" xfId="789"/>
    <cellStyle name="E-mail" xfId="790"/>
    <cellStyle name="E-mail 2" xfId="791"/>
    <cellStyle name="E-mail_EE.2REK.P2011.4.78(v0.3)" xfId="792"/>
    <cellStyle name="Euro" xfId="793"/>
    <cellStyle name="ew" xfId="794"/>
    <cellStyle name="Explanatory Text" xfId="795"/>
    <cellStyle name="F2" xfId="796"/>
    <cellStyle name="F3" xfId="797"/>
    <cellStyle name="F4" xfId="798"/>
    <cellStyle name="F5" xfId="799"/>
    <cellStyle name="F6" xfId="800"/>
    <cellStyle name="F7" xfId="801"/>
    <cellStyle name="F8" xfId="802"/>
    <cellStyle name="Fixed" xfId="803"/>
    <cellStyle name="fo]_x000d__x000a_UserName=Murat Zelef_x000d__x000a_UserCompany=Bumerang_x000d__x000a__x000d__x000a_[File Paths]_x000d__x000a_WorkingDirectory=C:\EQUIS\DLWIN_x000d__x000a_DownLoader=C" xfId="804"/>
    <cellStyle name="Followed Hyperlink" xfId="805"/>
    <cellStyle name="Footnote" xfId="806"/>
    <cellStyle name="Good" xfId="807"/>
    <cellStyle name="hard no" xfId="808"/>
    <cellStyle name="Hard Percent" xfId="809"/>
    <cellStyle name="hardno" xfId="810"/>
    <cellStyle name="Header" xfId="811"/>
    <cellStyle name="Heading" xfId="812"/>
    <cellStyle name="Heading 1" xfId="813"/>
    <cellStyle name="Heading 2" xfId="814"/>
    <cellStyle name="Heading 3" xfId="815"/>
    <cellStyle name="Heading 4" xfId="816"/>
    <cellStyle name="Heading_GP.ITOG.4.78(v1.0) - для разделения" xfId="817"/>
    <cellStyle name="Heading2" xfId="818"/>
    <cellStyle name="Heading2 2" xfId="819"/>
    <cellStyle name="Heading2_EE.2REK.P2011.4.78(v0.3)" xfId="820"/>
    <cellStyle name="Hyperlink" xfId="821"/>
    <cellStyle name="Îáű÷íűé__FES" xfId="822"/>
    <cellStyle name="Îáû÷íûé_cogs" xfId="823"/>
    <cellStyle name="Îňęđűâŕâřŕ˙ń˙ ăčďĺđńńűëęŕ" xfId="824"/>
    <cellStyle name="Info" xfId="825"/>
    <cellStyle name="Input" xfId="826"/>
    <cellStyle name="InputCurrency" xfId="827"/>
    <cellStyle name="InputCurrency2" xfId="828"/>
    <cellStyle name="InputMultiple1" xfId="829"/>
    <cellStyle name="InputPercent1" xfId="830"/>
    <cellStyle name="Inputs" xfId="831"/>
    <cellStyle name="Inputs (const)" xfId="832"/>
    <cellStyle name="Inputs (const) 2" xfId="833"/>
    <cellStyle name="Inputs (const)_EE.2REK.P2011.4.78(v0.3)" xfId="834"/>
    <cellStyle name="Inputs 2" xfId="835"/>
    <cellStyle name="Inputs Co" xfId="836"/>
    <cellStyle name="Inputs_46EE.2011(v1.0)" xfId="837"/>
    <cellStyle name="Linked Cell" xfId="838"/>
    <cellStyle name="Millares [0]_RESULTS" xfId="839"/>
    <cellStyle name="Millares_RESULTS" xfId="840"/>
    <cellStyle name="Milliers [0]_RESULTS" xfId="841"/>
    <cellStyle name="Milliers_RESULTS" xfId="842"/>
    <cellStyle name="mnb" xfId="843"/>
    <cellStyle name="Moneda [0]_RESULTS" xfId="844"/>
    <cellStyle name="Moneda_RESULTS" xfId="845"/>
    <cellStyle name="Monétaire [0]_RESULTS" xfId="846"/>
    <cellStyle name="Monétaire_RESULTS" xfId="847"/>
    <cellStyle name="Multiple" xfId="848"/>
    <cellStyle name="Multiple1" xfId="849"/>
    <cellStyle name="MultipleBelow" xfId="850"/>
    <cellStyle name="namber" xfId="851"/>
    <cellStyle name="Neutral" xfId="852"/>
    <cellStyle name="Norma11l" xfId="853"/>
    <cellStyle name="normal" xfId="854"/>
    <cellStyle name="Normal - Style1" xfId="855"/>
    <cellStyle name="normal 10" xfId="856"/>
    <cellStyle name="Normal 2" xfId="857"/>
    <cellStyle name="Normal 2 2" xfId="858"/>
    <cellStyle name="Normal 2 3" xfId="859"/>
    <cellStyle name="normal 3" xfId="860"/>
    <cellStyle name="normal 4" xfId="861"/>
    <cellStyle name="normal 5" xfId="862"/>
    <cellStyle name="normal 6" xfId="863"/>
    <cellStyle name="normal 7" xfId="864"/>
    <cellStyle name="normal 8" xfId="865"/>
    <cellStyle name="normal 9" xfId="866"/>
    <cellStyle name="Normal." xfId="867"/>
    <cellStyle name="Normal_06_9m" xfId="868"/>
    <cellStyle name="Normal1" xfId="869"/>
    <cellStyle name="Normal2" xfId="870"/>
    <cellStyle name="NormalGB" xfId="871"/>
    <cellStyle name="Normalny_24. 02. 97." xfId="872"/>
    <cellStyle name="normбlnм_laroux" xfId="873"/>
    <cellStyle name="Note" xfId="874"/>
    <cellStyle name="number" xfId="875"/>
    <cellStyle name="Ôčíŕíńîâűé [0]_(ňŕá 3č)" xfId="876"/>
    <cellStyle name="Ôčíŕíńîâűé_(ňŕá 3č)" xfId="877"/>
    <cellStyle name="Option" xfId="878"/>
    <cellStyle name="Òûñÿ÷è [0]_cogs" xfId="879"/>
    <cellStyle name="Òûñÿ÷è_cogs" xfId="880"/>
    <cellStyle name="Output" xfId="881"/>
    <cellStyle name="Page Number" xfId="882"/>
    <cellStyle name="pb_page_heading_LS" xfId="883"/>
    <cellStyle name="Percent_RS_Lianozovo-Samara_9m01" xfId="884"/>
    <cellStyle name="Percent1" xfId="885"/>
    <cellStyle name="Piug" xfId="886"/>
    <cellStyle name="Plug" xfId="887"/>
    <cellStyle name="Price_Body" xfId="888"/>
    <cellStyle name="prochrek" xfId="889"/>
    <cellStyle name="Protected" xfId="890"/>
    <cellStyle name="Salomon Logo" xfId="891"/>
    <cellStyle name="SAPBEXaggData" xfId="892"/>
    <cellStyle name="SAPBEXaggDataEmph" xfId="893"/>
    <cellStyle name="SAPBEXaggItem" xfId="894"/>
    <cellStyle name="SAPBEXaggItemX" xfId="895"/>
    <cellStyle name="SAPBEXchaText" xfId="896"/>
    <cellStyle name="SAPBEXexcBad7" xfId="897"/>
    <cellStyle name="SAPBEXexcBad8" xfId="898"/>
    <cellStyle name="SAPBEXexcBad9" xfId="899"/>
    <cellStyle name="SAPBEXexcCritical4" xfId="900"/>
    <cellStyle name="SAPBEXexcCritical5" xfId="901"/>
    <cellStyle name="SAPBEXexcCritical6" xfId="902"/>
    <cellStyle name="SAPBEXexcGood1" xfId="903"/>
    <cellStyle name="SAPBEXexcGood2" xfId="904"/>
    <cellStyle name="SAPBEXexcGood3" xfId="905"/>
    <cellStyle name="SAPBEXfilterDrill" xfId="906"/>
    <cellStyle name="SAPBEXfilterItem" xfId="907"/>
    <cellStyle name="SAPBEXfilterText" xfId="908"/>
    <cellStyle name="SAPBEXformats" xfId="909"/>
    <cellStyle name="SAPBEXheaderItem" xfId="910"/>
    <cellStyle name="SAPBEXheaderText" xfId="911"/>
    <cellStyle name="SAPBEXHLevel0" xfId="912"/>
    <cellStyle name="SAPBEXHLevel0X" xfId="913"/>
    <cellStyle name="SAPBEXHLevel1" xfId="914"/>
    <cellStyle name="SAPBEXHLevel1X" xfId="915"/>
    <cellStyle name="SAPBEXHLevel2" xfId="916"/>
    <cellStyle name="SAPBEXHLevel2X" xfId="917"/>
    <cellStyle name="SAPBEXHLevel3" xfId="918"/>
    <cellStyle name="SAPBEXHLevel3X" xfId="919"/>
    <cellStyle name="SAPBEXinputData" xfId="920"/>
    <cellStyle name="SAPBEXresData" xfId="921"/>
    <cellStyle name="SAPBEXresDataEmph" xfId="922"/>
    <cellStyle name="SAPBEXresItem" xfId="923"/>
    <cellStyle name="SAPBEXresItemX" xfId="924"/>
    <cellStyle name="SAPBEXstdData" xfId="925"/>
    <cellStyle name="SAPBEXstdDataEmph" xfId="926"/>
    <cellStyle name="SAPBEXstdItem" xfId="927"/>
    <cellStyle name="SAPBEXstdItemX" xfId="928"/>
    <cellStyle name="SAPBEXtitle" xfId="929"/>
    <cellStyle name="SAPBEXundefined" xfId="930"/>
    <cellStyle name="st1" xfId="931"/>
    <cellStyle name="Standard_NEGS" xfId="932"/>
    <cellStyle name="Style 1" xfId="933"/>
    <cellStyle name="Table Head" xfId="934"/>
    <cellStyle name="Table Head Aligned" xfId="935"/>
    <cellStyle name="Table Head Blue" xfId="936"/>
    <cellStyle name="Table Head Green" xfId="937"/>
    <cellStyle name="Table Head_Val_Sum_Graph" xfId="938"/>
    <cellStyle name="Table Heading" xfId="939"/>
    <cellStyle name="Table Heading 2" xfId="940"/>
    <cellStyle name="Table Heading_EE.2REK.P2011.4.78(v0.3)" xfId="941"/>
    <cellStyle name="Table Text" xfId="942"/>
    <cellStyle name="Table Title" xfId="943"/>
    <cellStyle name="Table Units" xfId="944"/>
    <cellStyle name="Table_Header" xfId="945"/>
    <cellStyle name="Text" xfId="946"/>
    <cellStyle name="Text 1" xfId="947"/>
    <cellStyle name="Text Head" xfId="948"/>
    <cellStyle name="Text Head 1" xfId="949"/>
    <cellStyle name="Title" xfId="950"/>
    <cellStyle name="Total" xfId="951"/>
    <cellStyle name="TotalCurrency" xfId="952"/>
    <cellStyle name="Underline_Single" xfId="953"/>
    <cellStyle name="Unit" xfId="954"/>
    <cellStyle name="Warning Text" xfId="955"/>
    <cellStyle name="year" xfId="956"/>
    <cellStyle name="Акцент1 2" xfId="957"/>
    <cellStyle name="Акцент1 2 2" xfId="958"/>
    <cellStyle name="Акцент1 3" xfId="959"/>
    <cellStyle name="Акцент1 3 2" xfId="960"/>
    <cellStyle name="Акцент1 4" xfId="961"/>
    <cellStyle name="Акцент1 4 2" xfId="962"/>
    <cellStyle name="Акцент1 5" xfId="963"/>
    <cellStyle name="Акцент1 5 2" xfId="964"/>
    <cellStyle name="Акцент1 6" xfId="965"/>
    <cellStyle name="Акцент1 6 2" xfId="966"/>
    <cellStyle name="Акцент1 7" xfId="967"/>
    <cellStyle name="Акцент1 7 2" xfId="968"/>
    <cellStyle name="Акцент1 8" xfId="969"/>
    <cellStyle name="Акцент1 8 2" xfId="970"/>
    <cellStyle name="Акцент1 9" xfId="971"/>
    <cellStyle name="Акцент1 9 2" xfId="972"/>
    <cellStyle name="Акцент2 2" xfId="973"/>
    <cellStyle name="Акцент2 2 2" xfId="974"/>
    <cellStyle name="Акцент2 3" xfId="975"/>
    <cellStyle name="Акцент2 3 2" xfId="976"/>
    <cellStyle name="Акцент2 4" xfId="977"/>
    <cellStyle name="Акцент2 4 2" xfId="978"/>
    <cellStyle name="Акцент2 5" xfId="979"/>
    <cellStyle name="Акцент2 5 2" xfId="980"/>
    <cellStyle name="Акцент2 6" xfId="981"/>
    <cellStyle name="Акцент2 6 2" xfId="982"/>
    <cellStyle name="Акцент2 7" xfId="983"/>
    <cellStyle name="Акцент2 7 2" xfId="984"/>
    <cellStyle name="Акцент2 8" xfId="985"/>
    <cellStyle name="Акцент2 8 2" xfId="986"/>
    <cellStyle name="Акцент2 9" xfId="987"/>
    <cellStyle name="Акцент2 9 2" xfId="988"/>
    <cellStyle name="Акцент3 2" xfId="989"/>
    <cellStyle name="Акцент3 2 2" xfId="990"/>
    <cellStyle name="Акцент3 3" xfId="991"/>
    <cellStyle name="Акцент3 3 2" xfId="992"/>
    <cellStyle name="Акцент3 4" xfId="993"/>
    <cellStyle name="Акцент3 4 2" xfId="994"/>
    <cellStyle name="Акцент3 5" xfId="995"/>
    <cellStyle name="Акцент3 5 2" xfId="996"/>
    <cellStyle name="Акцент3 6" xfId="997"/>
    <cellStyle name="Акцент3 6 2" xfId="998"/>
    <cellStyle name="Акцент3 7" xfId="999"/>
    <cellStyle name="Акцент3 7 2" xfId="1000"/>
    <cellStyle name="Акцент3 8" xfId="1001"/>
    <cellStyle name="Акцент3 8 2" xfId="1002"/>
    <cellStyle name="Акцент3 9" xfId="1003"/>
    <cellStyle name="Акцент3 9 2" xfId="1004"/>
    <cellStyle name="Акцент4 2" xfId="1005"/>
    <cellStyle name="Акцент4 2 2" xfId="1006"/>
    <cellStyle name="Акцент4 3" xfId="1007"/>
    <cellStyle name="Акцент4 3 2" xfId="1008"/>
    <cellStyle name="Акцент4 4" xfId="1009"/>
    <cellStyle name="Акцент4 4 2" xfId="1010"/>
    <cellStyle name="Акцент4 5" xfId="1011"/>
    <cellStyle name="Акцент4 5 2" xfId="1012"/>
    <cellStyle name="Акцент4 6" xfId="1013"/>
    <cellStyle name="Акцент4 6 2" xfId="1014"/>
    <cellStyle name="Акцент4 7" xfId="1015"/>
    <cellStyle name="Акцент4 7 2" xfId="1016"/>
    <cellStyle name="Акцент4 8" xfId="1017"/>
    <cellStyle name="Акцент4 8 2" xfId="1018"/>
    <cellStyle name="Акцент4 9" xfId="1019"/>
    <cellStyle name="Акцент4 9 2" xfId="1020"/>
    <cellStyle name="Акцент5 2" xfId="1021"/>
    <cellStyle name="Акцент5 2 2" xfId="1022"/>
    <cellStyle name="Акцент5 3" xfId="1023"/>
    <cellStyle name="Акцент5 3 2" xfId="1024"/>
    <cellStyle name="Акцент5 4" xfId="1025"/>
    <cellStyle name="Акцент5 4 2" xfId="1026"/>
    <cellStyle name="Акцент5 5" xfId="1027"/>
    <cellStyle name="Акцент5 5 2" xfId="1028"/>
    <cellStyle name="Акцент5 6" xfId="1029"/>
    <cellStyle name="Акцент5 6 2" xfId="1030"/>
    <cellStyle name="Акцент5 7" xfId="1031"/>
    <cellStyle name="Акцент5 7 2" xfId="1032"/>
    <cellStyle name="Акцент5 8" xfId="1033"/>
    <cellStyle name="Акцент5 8 2" xfId="1034"/>
    <cellStyle name="Акцент5 9" xfId="1035"/>
    <cellStyle name="Акцент5 9 2" xfId="1036"/>
    <cellStyle name="Акцент6 2" xfId="1037"/>
    <cellStyle name="Акцент6 2 2" xfId="1038"/>
    <cellStyle name="Акцент6 3" xfId="1039"/>
    <cellStyle name="Акцент6 3 2" xfId="1040"/>
    <cellStyle name="Акцент6 4" xfId="1041"/>
    <cellStyle name="Акцент6 4 2" xfId="1042"/>
    <cellStyle name="Акцент6 5" xfId="1043"/>
    <cellStyle name="Акцент6 5 2" xfId="1044"/>
    <cellStyle name="Акцент6 6" xfId="1045"/>
    <cellStyle name="Акцент6 6 2" xfId="1046"/>
    <cellStyle name="Акцент6 7" xfId="1047"/>
    <cellStyle name="Акцент6 7 2" xfId="1048"/>
    <cellStyle name="Акцент6 8" xfId="1049"/>
    <cellStyle name="Акцент6 8 2" xfId="1050"/>
    <cellStyle name="Акцент6 9" xfId="1051"/>
    <cellStyle name="Акцент6 9 2" xfId="1052"/>
    <cellStyle name="Беззащитный" xfId="1053"/>
    <cellStyle name="Ввод  2" xfId="1054"/>
    <cellStyle name="Ввод  2 2" xfId="1055"/>
    <cellStyle name="Ввод  2_46EE.2011(v1.0)" xfId="1056"/>
    <cellStyle name="Ввод  3" xfId="1057"/>
    <cellStyle name="Ввод  3 2" xfId="1058"/>
    <cellStyle name="Ввод  3_46EE.2011(v1.0)" xfId="1059"/>
    <cellStyle name="Ввод  4" xfId="1060"/>
    <cellStyle name="Ввод  4 2" xfId="1061"/>
    <cellStyle name="Ввод  4_46EE.2011(v1.0)" xfId="1062"/>
    <cellStyle name="Ввод  5" xfId="1063"/>
    <cellStyle name="Ввод  5 2" xfId="1064"/>
    <cellStyle name="Ввод  5_46EE.2011(v1.0)" xfId="1065"/>
    <cellStyle name="Ввод  6" xfId="1066"/>
    <cellStyle name="Ввод  6 2" xfId="1067"/>
    <cellStyle name="Ввод  6_46EE.2011(v1.0)" xfId="1068"/>
    <cellStyle name="Ввод  7" xfId="1069"/>
    <cellStyle name="Ввод  7 2" xfId="1070"/>
    <cellStyle name="Ввод  7_46EE.2011(v1.0)" xfId="1071"/>
    <cellStyle name="Ввод  8" xfId="1072"/>
    <cellStyle name="Ввод  8 2" xfId="1073"/>
    <cellStyle name="Ввод  8_46EE.2011(v1.0)" xfId="1074"/>
    <cellStyle name="Ввод  9" xfId="1075"/>
    <cellStyle name="Ввод  9 2" xfId="1076"/>
    <cellStyle name="Ввод  9_46EE.2011(v1.0)" xfId="1077"/>
    <cellStyle name="Верт. заголовок" xfId="1078"/>
    <cellStyle name="Вес_продукта" xfId="1079"/>
    <cellStyle name="Вывод 2" xfId="1080"/>
    <cellStyle name="Вывод 2 2" xfId="1081"/>
    <cellStyle name="Вывод 2_46EE.2011(v1.0)" xfId="1082"/>
    <cellStyle name="Вывод 3" xfId="1083"/>
    <cellStyle name="Вывод 3 2" xfId="1084"/>
    <cellStyle name="Вывод 3_46EE.2011(v1.0)" xfId="1085"/>
    <cellStyle name="Вывод 4" xfId="1086"/>
    <cellStyle name="Вывод 4 2" xfId="1087"/>
    <cellStyle name="Вывод 4_46EE.2011(v1.0)" xfId="1088"/>
    <cellStyle name="Вывод 5" xfId="1089"/>
    <cellStyle name="Вывод 5 2" xfId="1090"/>
    <cellStyle name="Вывод 5_46EE.2011(v1.0)" xfId="1091"/>
    <cellStyle name="Вывод 6" xfId="1092"/>
    <cellStyle name="Вывод 6 2" xfId="1093"/>
    <cellStyle name="Вывод 6_46EE.2011(v1.0)" xfId="1094"/>
    <cellStyle name="Вывод 7" xfId="1095"/>
    <cellStyle name="Вывод 7 2" xfId="1096"/>
    <cellStyle name="Вывод 7_46EE.2011(v1.0)" xfId="1097"/>
    <cellStyle name="Вывод 8" xfId="1098"/>
    <cellStyle name="Вывод 8 2" xfId="1099"/>
    <cellStyle name="Вывод 8_46EE.2011(v1.0)" xfId="1100"/>
    <cellStyle name="Вывод 9" xfId="1101"/>
    <cellStyle name="Вывод 9 2" xfId="1102"/>
    <cellStyle name="Вывод 9_46EE.2011(v1.0)" xfId="1103"/>
    <cellStyle name="Вычисление 2" xfId="1104"/>
    <cellStyle name="Вычисление 2 2" xfId="1105"/>
    <cellStyle name="Вычисление 2_46EE.2011(v1.0)" xfId="1106"/>
    <cellStyle name="Вычисление 3" xfId="1107"/>
    <cellStyle name="Вычисление 3 2" xfId="1108"/>
    <cellStyle name="Вычисление 3_46EE.2011(v1.0)" xfId="1109"/>
    <cellStyle name="Вычисление 4" xfId="1110"/>
    <cellStyle name="Вычисление 4 2" xfId="1111"/>
    <cellStyle name="Вычисление 4_46EE.2011(v1.0)" xfId="1112"/>
    <cellStyle name="Вычисление 5" xfId="1113"/>
    <cellStyle name="Вычисление 5 2" xfId="1114"/>
    <cellStyle name="Вычисление 5_46EE.2011(v1.0)" xfId="1115"/>
    <cellStyle name="Вычисление 6" xfId="1116"/>
    <cellStyle name="Вычисление 6 2" xfId="1117"/>
    <cellStyle name="Вычисление 6_46EE.2011(v1.0)" xfId="1118"/>
    <cellStyle name="Вычисление 7" xfId="1119"/>
    <cellStyle name="Вычисление 7 2" xfId="1120"/>
    <cellStyle name="Вычисление 7_46EE.2011(v1.0)" xfId="1121"/>
    <cellStyle name="Вычисление 8" xfId="1122"/>
    <cellStyle name="Вычисление 8 2" xfId="1123"/>
    <cellStyle name="Вычисление 8_46EE.2011(v1.0)" xfId="1124"/>
    <cellStyle name="Вычисление 9" xfId="1125"/>
    <cellStyle name="Вычисление 9 2" xfId="1126"/>
    <cellStyle name="Вычисление 9_46EE.2011(v1.0)" xfId="1127"/>
    <cellStyle name="Гиперссылка" xfId="1128" builtinId="8"/>
    <cellStyle name="Гиперссылка 2" xfId="1129"/>
    <cellStyle name="Гиперссылка 3" xfId="1130"/>
    <cellStyle name="Группа" xfId="1131"/>
    <cellStyle name="Группа 0" xfId="1132"/>
    <cellStyle name="Группа 1" xfId="1133"/>
    <cellStyle name="Группа 2" xfId="1134"/>
    <cellStyle name="Группа 3" xfId="1135"/>
    <cellStyle name="Группа 4" xfId="1136"/>
    <cellStyle name="Группа 5" xfId="1137"/>
    <cellStyle name="Группа 6" xfId="1138"/>
    <cellStyle name="Группа 7" xfId="1139"/>
    <cellStyle name="Группа 8" xfId="1140"/>
    <cellStyle name="Группа_additional slides_04.12.03 _1" xfId="1141"/>
    <cellStyle name="ДАТА" xfId="1142"/>
    <cellStyle name="ДАТА 2" xfId="1143"/>
    <cellStyle name="ДАТА 3" xfId="1144"/>
    <cellStyle name="ДАТА 4" xfId="1145"/>
    <cellStyle name="ДАТА 5" xfId="1146"/>
    <cellStyle name="ДАТА 6" xfId="1147"/>
    <cellStyle name="ДАТА 7" xfId="1148"/>
    <cellStyle name="ДАТА 8" xfId="1149"/>
    <cellStyle name="ДАТА 9" xfId="1150"/>
    <cellStyle name="ДАТА_1" xfId="1151"/>
    <cellStyle name="Денежный 2" xfId="1152"/>
    <cellStyle name="Денежный 2 2" xfId="1153"/>
    <cellStyle name="Денежный 2_OREP.KU.2011.MONTHLY.02(v0.1)" xfId="1154"/>
    <cellStyle name="Заголовок" xfId="1155"/>
    <cellStyle name="Заголовок 1 2" xfId="1156"/>
    <cellStyle name="Заголовок 1 2 2" xfId="1157"/>
    <cellStyle name="Заголовок 1 2_46EE.2011(v1.0)" xfId="1158"/>
    <cellStyle name="Заголовок 1 3" xfId="1159"/>
    <cellStyle name="Заголовок 1 3 2" xfId="1160"/>
    <cellStyle name="Заголовок 1 3_46EE.2011(v1.0)" xfId="1161"/>
    <cellStyle name="Заголовок 1 4" xfId="1162"/>
    <cellStyle name="Заголовок 1 4 2" xfId="1163"/>
    <cellStyle name="Заголовок 1 4_46EE.2011(v1.0)" xfId="1164"/>
    <cellStyle name="Заголовок 1 5" xfId="1165"/>
    <cellStyle name="Заголовок 1 5 2" xfId="1166"/>
    <cellStyle name="Заголовок 1 5_46EE.2011(v1.0)" xfId="1167"/>
    <cellStyle name="Заголовок 1 6" xfId="1168"/>
    <cellStyle name="Заголовок 1 6 2" xfId="1169"/>
    <cellStyle name="Заголовок 1 6_46EE.2011(v1.0)" xfId="1170"/>
    <cellStyle name="Заголовок 1 7" xfId="1171"/>
    <cellStyle name="Заголовок 1 7 2" xfId="1172"/>
    <cellStyle name="Заголовок 1 7_46EE.2011(v1.0)" xfId="1173"/>
    <cellStyle name="Заголовок 1 8" xfId="1174"/>
    <cellStyle name="Заголовок 1 8 2" xfId="1175"/>
    <cellStyle name="Заголовок 1 8_46EE.2011(v1.0)" xfId="1176"/>
    <cellStyle name="Заголовок 1 9" xfId="1177"/>
    <cellStyle name="Заголовок 1 9 2" xfId="1178"/>
    <cellStyle name="Заголовок 1 9_46EE.2011(v1.0)" xfId="1179"/>
    <cellStyle name="Заголовок 2 2" xfId="1180"/>
    <cellStyle name="Заголовок 2 2 2" xfId="1181"/>
    <cellStyle name="Заголовок 2 2_46EE.2011(v1.0)" xfId="1182"/>
    <cellStyle name="Заголовок 2 3" xfId="1183"/>
    <cellStyle name="Заголовок 2 3 2" xfId="1184"/>
    <cellStyle name="Заголовок 2 3_46EE.2011(v1.0)" xfId="1185"/>
    <cellStyle name="Заголовок 2 4" xfId="1186"/>
    <cellStyle name="Заголовок 2 4 2" xfId="1187"/>
    <cellStyle name="Заголовок 2 4_46EE.2011(v1.0)" xfId="1188"/>
    <cellStyle name="Заголовок 2 5" xfId="1189"/>
    <cellStyle name="Заголовок 2 5 2" xfId="1190"/>
    <cellStyle name="Заголовок 2 5_46EE.2011(v1.0)" xfId="1191"/>
    <cellStyle name="Заголовок 2 6" xfId="1192"/>
    <cellStyle name="Заголовок 2 6 2" xfId="1193"/>
    <cellStyle name="Заголовок 2 6_46EE.2011(v1.0)" xfId="1194"/>
    <cellStyle name="Заголовок 2 7" xfId="1195"/>
    <cellStyle name="Заголовок 2 7 2" xfId="1196"/>
    <cellStyle name="Заголовок 2 7_46EE.2011(v1.0)" xfId="1197"/>
    <cellStyle name="Заголовок 2 8" xfId="1198"/>
    <cellStyle name="Заголовок 2 8 2" xfId="1199"/>
    <cellStyle name="Заголовок 2 8_46EE.2011(v1.0)" xfId="1200"/>
    <cellStyle name="Заголовок 2 9" xfId="1201"/>
    <cellStyle name="Заголовок 2 9 2" xfId="1202"/>
    <cellStyle name="Заголовок 2 9_46EE.2011(v1.0)" xfId="1203"/>
    <cellStyle name="Заголовок 3 2" xfId="1204"/>
    <cellStyle name="Заголовок 3 2 2" xfId="1205"/>
    <cellStyle name="Заголовок 3 2_46EE.2011(v1.0)" xfId="1206"/>
    <cellStyle name="Заголовок 3 3" xfId="1207"/>
    <cellStyle name="Заголовок 3 3 2" xfId="1208"/>
    <cellStyle name="Заголовок 3 3_46EE.2011(v1.0)" xfId="1209"/>
    <cellStyle name="Заголовок 3 4" xfId="1210"/>
    <cellStyle name="Заголовок 3 4 2" xfId="1211"/>
    <cellStyle name="Заголовок 3 4_46EE.2011(v1.0)" xfId="1212"/>
    <cellStyle name="Заголовок 3 5" xfId="1213"/>
    <cellStyle name="Заголовок 3 5 2" xfId="1214"/>
    <cellStyle name="Заголовок 3 5_46EE.2011(v1.0)" xfId="1215"/>
    <cellStyle name="Заголовок 3 6" xfId="1216"/>
    <cellStyle name="Заголовок 3 6 2" xfId="1217"/>
    <cellStyle name="Заголовок 3 6_46EE.2011(v1.0)" xfId="1218"/>
    <cellStyle name="Заголовок 3 7" xfId="1219"/>
    <cellStyle name="Заголовок 3 7 2" xfId="1220"/>
    <cellStyle name="Заголовок 3 7_46EE.2011(v1.0)" xfId="1221"/>
    <cellStyle name="Заголовок 3 8" xfId="1222"/>
    <cellStyle name="Заголовок 3 8 2" xfId="1223"/>
    <cellStyle name="Заголовок 3 8_46EE.2011(v1.0)" xfId="1224"/>
    <cellStyle name="Заголовок 3 9" xfId="1225"/>
    <cellStyle name="Заголовок 3 9 2" xfId="1226"/>
    <cellStyle name="Заголовок 3 9_46EE.2011(v1.0)" xfId="1227"/>
    <cellStyle name="Заголовок 4 2" xfId="1228"/>
    <cellStyle name="Заголовок 4 2 2" xfId="1229"/>
    <cellStyle name="Заголовок 4 3" xfId="1230"/>
    <cellStyle name="Заголовок 4 3 2" xfId="1231"/>
    <cellStyle name="Заголовок 4 4" xfId="1232"/>
    <cellStyle name="Заголовок 4 4 2" xfId="1233"/>
    <cellStyle name="Заголовок 4 5" xfId="1234"/>
    <cellStyle name="Заголовок 4 5 2" xfId="1235"/>
    <cellStyle name="Заголовок 4 6" xfId="1236"/>
    <cellStyle name="Заголовок 4 6 2" xfId="1237"/>
    <cellStyle name="Заголовок 4 7" xfId="1238"/>
    <cellStyle name="Заголовок 4 7 2" xfId="1239"/>
    <cellStyle name="Заголовок 4 8" xfId="1240"/>
    <cellStyle name="Заголовок 4 8 2" xfId="1241"/>
    <cellStyle name="Заголовок 4 9" xfId="1242"/>
    <cellStyle name="Заголовок 4 9 2" xfId="1243"/>
    <cellStyle name="ЗАГОЛОВОК1" xfId="1244"/>
    <cellStyle name="ЗАГОЛОВОК2" xfId="1245"/>
    <cellStyle name="ЗаголовокСтолбца" xfId="1246"/>
    <cellStyle name="Защитный" xfId="1247"/>
    <cellStyle name="Значение" xfId="1248"/>
    <cellStyle name="Зоголовок" xfId="1249"/>
    <cellStyle name="Итог 2" xfId="1250"/>
    <cellStyle name="Итог 2 2" xfId="1251"/>
    <cellStyle name="Итог 2_46EE.2011(v1.0)" xfId="1252"/>
    <cellStyle name="Итог 3" xfId="1253"/>
    <cellStyle name="Итог 3 2" xfId="1254"/>
    <cellStyle name="Итог 3_46EE.2011(v1.0)" xfId="1255"/>
    <cellStyle name="Итог 4" xfId="1256"/>
    <cellStyle name="Итог 4 2" xfId="1257"/>
    <cellStyle name="Итог 4_46EE.2011(v1.0)" xfId="1258"/>
    <cellStyle name="Итог 5" xfId="1259"/>
    <cellStyle name="Итог 5 2" xfId="1260"/>
    <cellStyle name="Итог 5_46EE.2011(v1.0)" xfId="1261"/>
    <cellStyle name="Итог 6" xfId="1262"/>
    <cellStyle name="Итог 6 2" xfId="1263"/>
    <cellStyle name="Итог 6_46EE.2011(v1.0)" xfId="1264"/>
    <cellStyle name="Итог 7" xfId="1265"/>
    <cellStyle name="Итог 7 2" xfId="1266"/>
    <cellStyle name="Итог 7_46EE.2011(v1.0)" xfId="1267"/>
    <cellStyle name="Итог 8" xfId="1268"/>
    <cellStyle name="Итог 8 2" xfId="1269"/>
    <cellStyle name="Итог 8_46EE.2011(v1.0)" xfId="1270"/>
    <cellStyle name="Итог 9" xfId="1271"/>
    <cellStyle name="Итог 9 2" xfId="1272"/>
    <cellStyle name="Итог 9_46EE.2011(v1.0)" xfId="1273"/>
    <cellStyle name="Итого" xfId="1274"/>
    <cellStyle name="ИТОГОВЫЙ" xfId="1275"/>
    <cellStyle name="ИТОГОВЫЙ 2" xfId="1276"/>
    <cellStyle name="ИТОГОВЫЙ 3" xfId="1277"/>
    <cellStyle name="ИТОГОВЫЙ 4" xfId="1278"/>
    <cellStyle name="ИТОГОВЫЙ 5" xfId="1279"/>
    <cellStyle name="ИТОГОВЫЙ 6" xfId="1280"/>
    <cellStyle name="ИТОГОВЫЙ 7" xfId="1281"/>
    <cellStyle name="ИТОГОВЫЙ 8" xfId="1282"/>
    <cellStyle name="ИТОГОВЫЙ 9" xfId="1283"/>
    <cellStyle name="ИТОГОВЫЙ_1" xfId="1284"/>
    <cellStyle name="Контрольная ячейка 2" xfId="1285"/>
    <cellStyle name="Контрольная ячейка 2 2" xfId="1286"/>
    <cellStyle name="Контрольная ячейка 2_46EE.2011(v1.0)" xfId="1287"/>
    <cellStyle name="Контрольная ячейка 3" xfId="1288"/>
    <cellStyle name="Контрольная ячейка 3 2" xfId="1289"/>
    <cellStyle name="Контрольная ячейка 3_46EE.2011(v1.0)" xfId="1290"/>
    <cellStyle name="Контрольная ячейка 4" xfId="1291"/>
    <cellStyle name="Контрольная ячейка 4 2" xfId="1292"/>
    <cellStyle name="Контрольная ячейка 4_46EE.2011(v1.0)" xfId="1293"/>
    <cellStyle name="Контрольная ячейка 5" xfId="1294"/>
    <cellStyle name="Контрольная ячейка 5 2" xfId="1295"/>
    <cellStyle name="Контрольная ячейка 5_46EE.2011(v1.0)" xfId="1296"/>
    <cellStyle name="Контрольная ячейка 6" xfId="1297"/>
    <cellStyle name="Контрольная ячейка 6 2" xfId="1298"/>
    <cellStyle name="Контрольная ячейка 6_46EE.2011(v1.0)" xfId="1299"/>
    <cellStyle name="Контрольная ячейка 7" xfId="1300"/>
    <cellStyle name="Контрольная ячейка 7 2" xfId="1301"/>
    <cellStyle name="Контрольная ячейка 7_46EE.2011(v1.0)" xfId="1302"/>
    <cellStyle name="Контрольная ячейка 8" xfId="1303"/>
    <cellStyle name="Контрольная ячейка 8 2" xfId="1304"/>
    <cellStyle name="Контрольная ячейка 8_46EE.2011(v1.0)" xfId="1305"/>
    <cellStyle name="Контрольная ячейка 9" xfId="1306"/>
    <cellStyle name="Контрольная ячейка 9 2" xfId="1307"/>
    <cellStyle name="Контрольная ячейка 9_46EE.2011(v1.0)" xfId="1308"/>
    <cellStyle name="Миша (бланки отчетности)" xfId="1309"/>
    <cellStyle name="Мои наименования показателей" xfId="1310"/>
    <cellStyle name="Мои наименования показателей 2" xfId="1311"/>
    <cellStyle name="Мои наименования показателей 2 2" xfId="1312"/>
    <cellStyle name="Мои наименования показателей 2 3" xfId="1313"/>
    <cellStyle name="Мои наименования показателей 2 4" xfId="1314"/>
    <cellStyle name="Мои наименования показателей 2 5" xfId="1315"/>
    <cellStyle name="Мои наименования показателей 2 6" xfId="1316"/>
    <cellStyle name="Мои наименования показателей 2 7" xfId="1317"/>
    <cellStyle name="Мои наименования показателей 2 8" xfId="1318"/>
    <cellStyle name="Мои наименования показателей 2 9" xfId="1319"/>
    <cellStyle name="Мои наименования показателей 2_1" xfId="1320"/>
    <cellStyle name="Мои наименования показателей 3" xfId="1321"/>
    <cellStyle name="Мои наименования показателей 3 2" xfId="1322"/>
    <cellStyle name="Мои наименования показателей 3 3" xfId="1323"/>
    <cellStyle name="Мои наименования показателей 3 4" xfId="1324"/>
    <cellStyle name="Мои наименования показателей 3 5" xfId="1325"/>
    <cellStyle name="Мои наименования показателей 3 6" xfId="1326"/>
    <cellStyle name="Мои наименования показателей 3 7" xfId="1327"/>
    <cellStyle name="Мои наименования показателей 3 8" xfId="1328"/>
    <cellStyle name="Мои наименования показателей 3 9" xfId="1329"/>
    <cellStyle name="Мои наименования показателей 3_1" xfId="1330"/>
    <cellStyle name="Мои наименования показателей 4" xfId="1331"/>
    <cellStyle name="Мои наименования показателей 4 2" xfId="1332"/>
    <cellStyle name="Мои наименования показателей 4 3" xfId="1333"/>
    <cellStyle name="Мои наименования показателей 4 4" xfId="1334"/>
    <cellStyle name="Мои наименования показателей 4 5" xfId="1335"/>
    <cellStyle name="Мои наименования показателей 4 6" xfId="1336"/>
    <cellStyle name="Мои наименования показателей 4 7" xfId="1337"/>
    <cellStyle name="Мои наименования показателей 4 8" xfId="1338"/>
    <cellStyle name="Мои наименования показателей 4 9" xfId="1339"/>
    <cellStyle name="Мои наименования показателей 4_1" xfId="1340"/>
    <cellStyle name="Мои наименования показателей 5" xfId="1341"/>
    <cellStyle name="Мои наименования показателей 5 2" xfId="1342"/>
    <cellStyle name="Мои наименования показателей 5 3" xfId="1343"/>
    <cellStyle name="Мои наименования показателей 5 4" xfId="1344"/>
    <cellStyle name="Мои наименования показателей 5 5" xfId="1345"/>
    <cellStyle name="Мои наименования показателей 5 6" xfId="1346"/>
    <cellStyle name="Мои наименования показателей 5 7" xfId="1347"/>
    <cellStyle name="Мои наименования показателей 5 8" xfId="1348"/>
    <cellStyle name="Мои наименования показателей 5 9" xfId="1349"/>
    <cellStyle name="Мои наименования показателей 5_1" xfId="1350"/>
    <cellStyle name="Мои наименования показателей 6" xfId="1351"/>
    <cellStyle name="Мои наименования показателей 6 2" xfId="1352"/>
    <cellStyle name="Мои наименования показателей 6 3" xfId="1353"/>
    <cellStyle name="Мои наименования показателей 6_46EE.2011(v1.0)" xfId="1354"/>
    <cellStyle name="Мои наименования показателей 7" xfId="1355"/>
    <cellStyle name="Мои наименования показателей 7 2" xfId="1356"/>
    <cellStyle name="Мои наименования показателей 7 3" xfId="1357"/>
    <cellStyle name="Мои наименования показателей 7_46EE.2011(v1.0)" xfId="1358"/>
    <cellStyle name="Мои наименования показателей 8" xfId="1359"/>
    <cellStyle name="Мои наименования показателей 8 2" xfId="1360"/>
    <cellStyle name="Мои наименования показателей 8 3" xfId="1361"/>
    <cellStyle name="Мои наименования показателей 8_46EE.2011(v1.0)" xfId="1362"/>
    <cellStyle name="Мои наименования показателей_46TE.RT(v1.0)" xfId="1363"/>
    <cellStyle name="Мой заголовок" xfId="1364"/>
    <cellStyle name="Мой заголовок листа" xfId="1365"/>
    <cellStyle name="назв фил" xfId="1366"/>
    <cellStyle name="Название 2" xfId="1367"/>
    <cellStyle name="Название 2 2" xfId="1368"/>
    <cellStyle name="Название 3" xfId="1369"/>
    <cellStyle name="Название 3 2" xfId="1370"/>
    <cellStyle name="Название 4" xfId="1371"/>
    <cellStyle name="Название 4 2" xfId="1372"/>
    <cellStyle name="Название 5" xfId="1373"/>
    <cellStyle name="Название 5 2" xfId="1374"/>
    <cellStyle name="Название 6" xfId="1375"/>
    <cellStyle name="Название 6 2" xfId="1376"/>
    <cellStyle name="Название 7" xfId="1377"/>
    <cellStyle name="Название 7 2" xfId="1378"/>
    <cellStyle name="Название 8" xfId="1379"/>
    <cellStyle name="Название 8 2" xfId="1380"/>
    <cellStyle name="Название 9" xfId="1381"/>
    <cellStyle name="Название 9 2" xfId="1382"/>
    <cellStyle name="Невидимый" xfId="1383"/>
    <cellStyle name="Нейтральный 2" xfId="1384"/>
    <cellStyle name="Нейтральный 2 2" xfId="1385"/>
    <cellStyle name="Нейтральный 3" xfId="1386"/>
    <cellStyle name="Нейтральный 3 2" xfId="1387"/>
    <cellStyle name="Нейтральный 4" xfId="1388"/>
    <cellStyle name="Нейтральный 4 2" xfId="1389"/>
    <cellStyle name="Нейтральный 5" xfId="1390"/>
    <cellStyle name="Нейтральный 5 2" xfId="1391"/>
    <cellStyle name="Нейтральный 6" xfId="1392"/>
    <cellStyle name="Нейтральный 6 2" xfId="1393"/>
    <cellStyle name="Нейтральный 7" xfId="1394"/>
    <cellStyle name="Нейтральный 7 2" xfId="1395"/>
    <cellStyle name="Нейтральный 8" xfId="1396"/>
    <cellStyle name="Нейтральный 8 2" xfId="1397"/>
    <cellStyle name="Нейтральный 9" xfId="1398"/>
    <cellStyle name="Нейтральный 9 2" xfId="1399"/>
    <cellStyle name="Низ1" xfId="1400"/>
    <cellStyle name="Низ2" xfId="1401"/>
    <cellStyle name="Обычный" xfId="0" builtinId="0"/>
    <cellStyle name="Обычный 10" xfId="1402"/>
    <cellStyle name="Обычный 11" xfId="1403"/>
    <cellStyle name="Обычный 11 2" xfId="1404"/>
    <cellStyle name="Обычный 2" xfId="1405"/>
    <cellStyle name="Обычный 2 10" xfId="1406"/>
    <cellStyle name="Обычный 2 11" xfId="1407"/>
    <cellStyle name="Обычный 2 12" xfId="1408"/>
    <cellStyle name="Обычный 2 2" xfId="1409"/>
    <cellStyle name="Обычный 2 2 2" xfId="1410"/>
    <cellStyle name="Обычный 2 2 3" xfId="1411"/>
    <cellStyle name="Обычный 2 2_46EE.2011(v1.0)" xfId="1412"/>
    <cellStyle name="Обычный 2 3" xfId="1413"/>
    <cellStyle name="Обычный 2 3 2" xfId="1414"/>
    <cellStyle name="Обычный 2 3 3" xfId="1415"/>
    <cellStyle name="Обычный 2 3_46EE.2011(v1.0)" xfId="1416"/>
    <cellStyle name="Обычный 2 4" xfId="1417"/>
    <cellStyle name="Обычный 2 4 2" xfId="1418"/>
    <cellStyle name="Обычный 2 4 3" xfId="1419"/>
    <cellStyle name="Обычный 2 4_46EE.2011(v1.0)" xfId="1420"/>
    <cellStyle name="Обычный 2 5" xfId="1421"/>
    <cellStyle name="Обычный 2 5 2" xfId="1422"/>
    <cellStyle name="Обычный 2 5 3" xfId="1423"/>
    <cellStyle name="Обычный 2 5_46EE.2011(v1.0)" xfId="1424"/>
    <cellStyle name="Обычный 2 6" xfId="1425"/>
    <cellStyle name="Обычный 2 6 2" xfId="1426"/>
    <cellStyle name="Обычный 2 6 3" xfId="1427"/>
    <cellStyle name="Обычный 2 6_46EE.2011(v1.0)" xfId="1428"/>
    <cellStyle name="Обычный 2 7" xfId="1429"/>
    <cellStyle name="Обычный 2 8" xfId="1430"/>
    <cellStyle name="Обычный 2 9" xfId="1431"/>
    <cellStyle name="Обычный 2_1" xfId="1432"/>
    <cellStyle name="Обычный 3" xfId="1433"/>
    <cellStyle name="Обычный 3 2" xfId="1434"/>
    <cellStyle name="Обычный 3 3" xfId="1435"/>
    <cellStyle name="Обычный 4" xfId="1436"/>
    <cellStyle name="Обычный 4 2" xfId="1437"/>
    <cellStyle name="Обычный 4 2 2" xfId="1438"/>
    <cellStyle name="Обычный 4 2_INVEST.WARM.PLAN.4.78(v0.1)" xfId="1439"/>
    <cellStyle name="Обычный 4_EE.20.MET.SVOD.2.73_v0.1" xfId="1440"/>
    <cellStyle name="Обычный 5" xfId="1441"/>
    <cellStyle name="Обычный 6" xfId="1442"/>
    <cellStyle name="Обычный 7" xfId="1443"/>
    <cellStyle name="Обычный 8" xfId="1444"/>
    <cellStyle name="Обычный 9" xfId="1445"/>
    <cellStyle name="Обычный_Forma_3_Книга2" xfId="1446"/>
    <cellStyle name="Обычный_Forma_5" xfId="1447"/>
    <cellStyle name="Обычный_Forma_5_Книга2" xfId="1448"/>
    <cellStyle name="Обычный_ВО показатели" xfId="1449"/>
    <cellStyle name="Обычный_ЖКУ_проект3" xfId="1450"/>
    <cellStyle name="Обычный_ХВС показатели" xfId="1451"/>
    <cellStyle name="Ошибка" xfId="1452"/>
    <cellStyle name="Плохой 2" xfId="1453"/>
    <cellStyle name="Плохой 2 2" xfId="1454"/>
    <cellStyle name="Плохой 3" xfId="1455"/>
    <cellStyle name="Плохой 3 2" xfId="1456"/>
    <cellStyle name="Плохой 4" xfId="1457"/>
    <cellStyle name="Плохой 4 2" xfId="1458"/>
    <cellStyle name="Плохой 5" xfId="1459"/>
    <cellStyle name="Плохой 5 2" xfId="1460"/>
    <cellStyle name="Плохой 6" xfId="1461"/>
    <cellStyle name="Плохой 6 2" xfId="1462"/>
    <cellStyle name="Плохой 7" xfId="1463"/>
    <cellStyle name="Плохой 7 2" xfId="1464"/>
    <cellStyle name="Плохой 8" xfId="1465"/>
    <cellStyle name="Плохой 8 2" xfId="1466"/>
    <cellStyle name="Плохой 9" xfId="1467"/>
    <cellStyle name="Плохой 9 2" xfId="1468"/>
    <cellStyle name="По центру с переносом" xfId="1469"/>
    <cellStyle name="По ширине с переносом" xfId="1470"/>
    <cellStyle name="Подгруппа" xfId="1471"/>
    <cellStyle name="Поле ввода" xfId="1472"/>
    <cellStyle name="Пояснение 2" xfId="1473"/>
    <cellStyle name="Пояснение 2 2" xfId="1474"/>
    <cellStyle name="Пояснение 3" xfId="1475"/>
    <cellStyle name="Пояснение 3 2" xfId="1476"/>
    <cellStyle name="Пояснение 4" xfId="1477"/>
    <cellStyle name="Пояснение 4 2" xfId="1478"/>
    <cellStyle name="Пояснение 5" xfId="1479"/>
    <cellStyle name="Пояснение 5 2" xfId="1480"/>
    <cellStyle name="Пояснение 6" xfId="1481"/>
    <cellStyle name="Пояснение 6 2" xfId="1482"/>
    <cellStyle name="Пояснение 7" xfId="1483"/>
    <cellStyle name="Пояснение 7 2" xfId="1484"/>
    <cellStyle name="Пояснение 8" xfId="1485"/>
    <cellStyle name="Пояснение 8 2" xfId="1486"/>
    <cellStyle name="Пояснение 9" xfId="1487"/>
    <cellStyle name="Пояснение 9 2" xfId="1488"/>
    <cellStyle name="Примечание 10" xfId="1489"/>
    <cellStyle name="Примечание 10 2" xfId="1490"/>
    <cellStyle name="Примечание 10 3" xfId="1491"/>
    <cellStyle name="Примечание 10_46EE.2011(v1.0)" xfId="1492"/>
    <cellStyle name="Примечание 11" xfId="1493"/>
    <cellStyle name="Примечание 11 2" xfId="1494"/>
    <cellStyle name="Примечание 11 3" xfId="1495"/>
    <cellStyle name="Примечание 11_46EE.2011(v1.0)" xfId="1496"/>
    <cellStyle name="Примечание 12" xfId="1497"/>
    <cellStyle name="Примечание 12 2" xfId="1498"/>
    <cellStyle name="Примечание 12 3" xfId="1499"/>
    <cellStyle name="Примечание 12_46EE.2011(v1.0)" xfId="1500"/>
    <cellStyle name="Примечание 2" xfId="1501"/>
    <cellStyle name="Примечание 2 2" xfId="1502"/>
    <cellStyle name="Примечание 2 3" xfId="1503"/>
    <cellStyle name="Примечание 2 4" xfId="1504"/>
    <cellStyle name="Примечание 2 5" xfId="1505"/>
    <cellStyle name="Примечание 2 6" xfId="1506"/>
    <cellStyle name="Примечание 2 7" xfId="1507"/>
    <cellStyle name="Примечание 2 8" xfId="1508"/>
    <cellStyle name="Примечание 2 9" xfId="1509"/>
    <cellStyle name="Примечание 2_46EE.2011(v1.0)" xfId="1510"/>
    <cellStyle name="Примечание 3" xfId="1511"/>
    <cellStyle name="Примечание 3 2" xfId="1512"/>
    <cellStyle name="Примечание 3 3" xfId="1513"/>
    <cellStyle name="Примечание 3 4" xfId="1514"/>
    <cellStyle name="Примечание 3 5" xfId="1515"/>
    <cellStyle name="Примечание 3 6" xfId="1516"/>
    <cellStyle name="Примечание 3 7" xfId="1517"/>
    <cellStyle name="Примечание 3 8" xfId="1518"/>
    <cellStyle name="Примечание 3 9" xfId="1519"/>
    <cellStyle name="Примечание 3_46EE.2011(v1.0)" xfId="1520"/>
    <cellStyle name="Примечание 4" xfId="1521"/>
    <cellStyle name="Примечание 4 2" xfId="1522"/>
    <cellStyle name="Примечание 4 3" xfId="1523"/>
    <cellStyle name="Примечание 4 4" xfId="1524"/>
    <cellStyle name="Примечание 4 5" xfId="1525"/>
    <cellStyle name="Примечание 4 6" xfId="1526"/>
    <cellStyle name="Примечание 4 7" xfId="1527"/>
    <cellStyle name="Примечание 4 8" xfId="1528"/>
    <cellStyle name="Примечание 4 9" xfId="1529"/>
    <cellStyle name="Примечание 4_46EE.2011(v1.0)" xfId="1530"/>
    <cellStyle name="Примечание 5" xfId="1531"/>
    <cellStyle name="Примечание 5 2" xfId="1532"/>
    <cellStyle name="Примечание 5 3" xfId="1533"/>
    <cellStyle name="Примечание 5 4" xfId="1534"/>
    <cellStyle name="Примечание 5 5" xfId="1535"/>
    <cellStyle name="Примечание 5 6" xfId="1536"/>
    <cellStyle name="Примечание 5 7" xfId="1537"/>
    <cellStyle name="Примечание 5 8" xfId="1538"/>
    <cellStyle name="Примечание 5 9" xfId="1539"/>
    <cellStyle name="Примечание 5_46EE.2011(v1.0)" xfId="1540"/>
    <cellStyle name="Примечание 6" xfId="1541"/>
    <cellStyle name="Примечание 6 2" xfId="1542"/>
    <cellStyle name="Примечание 6_46EE.2011(v1.0)" xfId="1543"/>
    <cellStyle name="Примечание 7" xfId="1544"/>
    <cellStyle name="Примечание 7 2" xfId="1545"/>
    <cellStyle name="Примечание 7_46EE.2011(v1.0)" xfId="1546"/>
    <cellStyle name="Примечание 8" xfId="1547"/>
    <cellStyle name="Примечание 8 2" xfId="1548"/>
    <cellStyle name="Примечание 8_46EE.2011(v1.0)" xfId="1549"/>
    <cellStyle name="Примечание 9" xfId="1550"/>
    <cellStyle name="Примечание 9 2" xfId="1551"/>
    <cellStyle name="Примечание 9_46EE.2011(v1.0)" xfId="1552"/>
    <cellStyle name="Продукт" xfId="1553"/>
    <cellStyle name="Процентный 10" xfId="1554"/>
    <cellStyle name="Процентный 2" xfId="1555"/>
    <cellStyle name="Процентный 2 2" xfId="1556"/>
    <cellStyle name="Процентный 2 3" xfId="1557"/>
    <cellStyle name="Процентный 3" xfId="1558"/>
    <cellStyle name="Процентный 3 2" xfId="1559"/>
    <cellStyle name="Процентный 3 3" xfId="1560"/>
    <cellStyle name="Процентный 4" xfId="1561"/>
    <cellStyle name="Процентный 4 2" xfId="1562"/>
    <cellStyle name="Процентный 4 3" xfId="1563"/>
    <cellStyle name="Процентный 5" xfId="1564"/>
    <cellStyle name="Процентный 9" xfId="1565"/>
    <cellStyle name="Разница" xfId="1566"/>
    <cellStyle name="Рамки" xfId="1567"/>
    <cellStyle name="Сводная таблица" xfId="1568"/>
    <cellStyle name="Связанная ячейка 2" xfId="1569"/>
    <cellStyle name="Связанная ячейка 2 2" xfId="1570"/>
    <cellStyle name="Связанная ячейка 2_46EE.2011(v1.0)" xfId="1571"/>
    <cellStyle name="Связанная ячейка 3" xfId="1572"/>
    <cellStyle name="Связанная ячейка 3 2" xfId="1573"/>
    <cellStyle name="Связанная ячейка 3_46EE.2011(v1.0)" xfId="1574"/>
    <cellStyle name="Связанная ячейка 4" xfId="1575"/>
    <cellStyle name="Связанная ячейка 4 2" xfId="1576"/>
    <cellStyle name="Связанная ячейка 4_46EE.2011(v1.0)" xfId="1577"/>
    <cellStyle name="Связанная ячейка 5" xfId="1578"/>
    <cellStyle name="Связанная ячейка 5 2" xfId="1579"/>
    <cellStyle name="Связанная ячейка 5_46EE.2011(v1.0)" xfId="1580"/>
    <cellStyle name="Связанная ячейка 6" xfId="1581"/>
    <cellStyle name="Связанная ячейка 6 2" xfId="1582"/>
    <cellStyle name="Связанная ячейка 6_46EE.2011(v1.0)" xfId="1583"/>
    <cellStyle name="Связанная ячейка 7" xfId="1584"/>
    <cellStyle name="Связанная ячейка 7 2" xfId="1585"/>
    <cellStyle name="Связанная ячейка 7_46EE.2011(v1.0)" xfId="1586"/>
    <cellStyle name="Связанная ячейка 8" xfId="1587"/>
    <cellStyle name="Связанная ячейка 8 2" xfId="1588"/>
    <cellStyle name="Связанная ячейка 8_46EE.2011(v1.0)" xfId="1589"/>
    <cellStyle name="Связанная ячейка 9" xfId="1590"/>
    <cellStyle name="Связанная ячейка 9 2" xfId="1591"/>
    <cellStyle name="Связанная ячейка 9_46EE.2011(v1.0)" xfId="1592"/>
    <cellStyle name="Стиль 1" xfId="1593"/>
    <cellStyle name="Стиль 1 2" xfId="1594"/>
    <cellStyle name="Стиль 1 2 2" xfId="1595"/>
    <cellStyle name="Стиль 1 2_EE.2REK.P2011.4.78(v0.3)" xfId="1596"/>
    <cellStyle name="Субсчет" xfId="1597"/>
    <cellStyle name="Счет" xfId="1598"/>
    <cellStyle name="ТЕКСТ" xfId="1599"/>
    <cellStyle name="ТЕКСТ 2" xfId="1600"/>
    <cellStyle name="ТЕКСТ 3" xfId="1601"/>
    <cellStyle name="ТЕКСТ 4" xfId="1602"/>
    <cellStyle name="ТЕКСТ 5" xfId="1603"/>
    <cellStyle name="ТЕКСТ 6" xfId="1604"/>
    <cellStyle name="ТЕКСТ 7" xfId="1605"/>
    <cellStyle name="ТЕКСТ 8" xfId="1606"/>
    <cellStyle name="ТЕКСТ 9" xfId="1607"/>
    <cellStyle name="Текст предупреждения 2" xfId="1608"/>
    <cellStyle name="Текст предупреждения 2 2" xfId="1609"/>
    <cellStyle name="Текст предупреждения 3" xfId="1610"/>
    <cellStyle name="Текст предупреждения 3 2" xfId="1611"/>
    <cellStyle name="Текст предупреждения 4" xfId="1612"/>
    <cellStyle name="Текст предупреждения 4 2" xfId="1613"/>
    <cellStyle name="Текст предупреждения 5" xfId="1614"/>
    <cellStyle name="Текст предупреждения 5 2" xfId="1615"/>
    <cellStyle name="Текст предупреждения 6" xfId="1616"/>
    <cellStyle name="Текст предупреждения 6 2" xfId="1617"/>
    <cellStyle name="Текст предупреждения 7" xfId="1618"/>
    <cellStyle name="Текст предупреждения 7 2" xfId="1619"/>
    <cellStyle name="Текст предупреждения 8" xfId="1620"/>
    <cellStyle name="Текст предупреждения 8 2" xfId="1621"/>
    <cellStyle name="Текст предупреждения 9" xfId="1622"/>
    <cellStyle name="Текст предупреждения 9 2" xfId="1623"/>
    <cellStyle name="Текстовый" xfId="1624"/>
    <cellStyle name="Текстовый 10" xfId="1625"/>
    <cellStyle name="Текстовый 11" xfId="1626"/>
    <cellStyle name="Текстовый 12" xfId="1627"/>
    <cellStyle name="Текстовый 13" xfId="1628"/>
    <cellStyle name="Текстовый 14" xfId="1629"/>
    <cellStyle name="Текстовый 15" xfId="1630"/>
    <cellStyle name="Текстовый 16" xfId="1631"/>
    <cellStyle name="Текстовый 2" xfId="1632"/>
    <cellStyle name="Текстовый 3" xfId="1633"/>
    <cellStyle name="Текстовый 4" xfId="1634"/>
    <cellStyle name="Текстовый 5" xfId="1635"/>
    <cellStyle name="Текстовый 6" xfId="1636"/>
    <cellStyle name="Текстовый 7" xfId="1637"/>
    <cellStyle name="Текстовый 8" xfId="1638"/>
    <cellStyle name="Текстовый 9" xfId="1639"/>
    <cellStyle name="Текстовый_1" xfId="1640"/>
    <cellStyle name="Тысячи [0]_22гк" xfId="1641"/>
    <cellStyle name="Тысячи_22гк" xfId="1642"/>
    <cellStyle name="ФИКСИРОВАННЫЙ" xfId="1643"/>
    <cellStyle name="ФИКСИРОВАННЫЙ 2" xfId="1644"/>
    <cellStyle name="ФИКСИРОВАННЫЙ 3" xfId="1645"/>
    <cellStyle name="ФИКСИРОВАННЫЙ 4" xfId="1646"/>
    <cellStyle name="ФИКСИРОВАННЫЙ 5" xfId="1647"/>
    <cellStyle name="ФИКСИРОВАННЫЙ 6" xfId="1648"/>
    <cellStyle name="ФИКСИРОВАННЫЙ 7" xfId="1649"/>
    <cellStyle name="ФИКСИРОВАННЫЙ 8" xfId="1650"/>
    <cellStyle name="ФИКСИРОВАННЫЙ 9" xfId="1651"/>
    <cellStyle name="ФИКСИРОВАННЫЙ_1" xfId="1652"/>
    <cellStyle name="Финансовый 2" xfId="1653"/>
    <cellStyle name="Финансовый 2 2" xfId="1654"/>
    <cellStyle name="Финансовый 2 2 2" xfId="1655"/>
    <cellStyle name="Финансовый 2 2_OREP.KU.2011.MONTHLY.02(v0.1)" xfId="1656"/>
    <cellStyle name="Финансовый 2 3" xfId="1657"/>
    <cellStyle name="Финансовый 2_46EE.2011(v1.0)" xfId="1658"/>
    <cellStyle name="Финансовый 3" xfId="1659"/>
    <cellStyle name="Финансовый 3 2" xfId="1660"/>
    <cellStyle name="Финансовый 3 3" xfId="1661"/>
    <cellStyle name="Финансовый 3 4" xfId="1662"/>
    <cellStyle name="Финансовый 3_OREP.KU.2011.MONTHLY.02(v0.1)" xfId="1663"/>
    <cellStyle name="Финансовый 4" xfId="1664"/>
    <cellStyle name="Финансовый 6" xfId="1665"/>
    <cellStyle name="Финансовый0[0]_FU_bal" xfId="1666"/>
    <cellStyle name="Формула" xfId="1667"/>
    <cellStyle name="Формула 2" xfId="1668"/>
    <cellStyle name="Формула_A РТ 2009 Рязаньэнерго" xfId="1669"/>
    <cellStyle name="ФормулаВБ" xfId="1670"/>
    <cellStyle name="ФормулаНаКонтроль" xfId="1671"/>
    <cellStyle name="Хороший 2" xfId="1672"/>
    <cellStyle name="Хороший 2 2" xfId="1673"/>
    <cellStyle name="Хороший 3" xfId="1674"/>
    <cellStyle name="Хороший 3 2" xfId="1675"/>
    <cellStyle name="Хороший 4" xfId="1676"/>
    <cellStyle name="Хороший 4 2" xfId="1677"/>
    <cellStyle name="Хороший 5" xfId="1678"/>
    <cellStyle name="Хороший 5 2" xfId="1679"/>
    <cellStyle name="Хороший 6" xfId="1680"/>
    <cellStyle name="Хороший 6 2" xfId="1681"/>
    <cellStyle name="Хороший 7" xfId="1682"/>
    <cellStyle name="Хороший 7 2" xfId="1683"/>
    <cellStyle name="Хороший 8" xfId="1684"/>
    <cellStyle name="Хороший 8 2" xfId="1685"/>
    <cellStyle name="Хороший 9" xfId="1686"/>
    <cellStyle name="Хороший 9 2" xfId="1687"/>
    <cellStyle name="Цена_продукта" xfId="1688"/>
    <cellStyle name="Цифры по центру с десятыми" xfId="1689"/>
    <cellStyle name="число" xfId="1690"/>
    <cellStyle name="Џђћ–…ќ’ќ›‰" xfId="1691"/>
    <cellStyle name="Шапка" xfId="1692"/>
    <cellStyle name="Шапка таблицы" xfId="1693"/>
    <cellStyle name="ШАУ" xfId="1694"/>
    <cellStyle name="標準_PL-CF sheet" xfId="1695"/>
    <cellStyle name="䁺_x0001_" xfId="16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9C.tmp/&#1064;&#1072;&#1073;&#1083;&#1086;&#1085;%20&#1088;&#1072;&#1089;&#1082;&#1088;&#1099;&#1090;&#1080;&#1077;%20&#1044;&#1077;&#1084;&#1100;&#1103;&#1085;&#1082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3.tmp/&#1058;&#1077;&#1087;&#1083;&#1086;%20&#1058;&#1056;&#1057;/&#1058;&#1077;&#1087;&#1083;&#1086;%202013/&#1088;&#1072;&#1089;&#1095;&#1077;&#1090;%20&#1058;&#1056;&#1057;%20&#1084;&#1086;&#1081;/&#1069;&#1083;&#1077;&#1082;&#1090;&#1088;&#1086;&#1089;&#1077;&#1090;&#1080;/&#1088;&#1072;&#1089;&#1095;&#1105;&#1090;%20&#1087;&#1086;%20&#1084;&#1077;&#1090;&#1086;&#1076;&#1080;&#1082;&#1077;%20&#1069;&#1083;&#1077;&#1082;&#1090;&#1088;&#1086;&#1089;&#1077;&#1090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2.tmp/&#1064;&#1072;&#1073;&#1083;&#1086;&#1085;%20&#1088;&#1072;&#1089;&#1082;&#1088;&#1099;&#1090;&#1080;&#1077;%20&#1069;&#1083;&#1077;&#1082;&#1090;&#1088;&#1086;&#1089;&#1077;&#1090;&#108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3.tmp/&#1056;&#1072;&#1089;&#1082;&#1088;&#1099;&#1090;&#1080;&#1077;%20&#1069;&#1083;&#1077;&#1082;&#1090;&#1088;&#1086;&#1089;&#1077;&#1090;&#1080;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4.tmp/&#1058;&#1077;&#1087;&#1083;&#1086;%20&#1058;&#1056;&#1057;/&#1058;&#1077;&#1087;&#1083;&#1086;%202013/&#1088;&#1072;&#1089;&#1095;&#1077;&#1090;%20&#1058;&#1056;&#1057;%20&#1084;&#1086;&#1081;/&#1058;&#1072;&#1074;&#1076;&#1072;/&#1088;&#1072;&#1089;&#1095;&#1105;&#1090;%20&#1087;&#1086;%20&#1084;&#1077;&#1090;&#1086;&#1076;&#1080;&#1082;&#1077;%20&#1058;&#1072;&#1074;&#1076;&#10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4.tmp/&#1058;&#1077;&#1087;&#1083;&#1086;%20&#1058;&#1056;&#1057;/&#1058;&#1077;&#1087;&#1083;&#1086;%202013/&#1088;&#1072;&#1089;&#1095;&#1077;&#1090;%20&#1058;&#1056;&#1057;%20&#1084;&#1086;&#1081;/&#1058;&#1072;&#1074;&#1076;&#1072;/&#1056;&#1072;&#1089;&#1095;&#1077;&#1090;&#1099;%20&#1082;%20&#1090;&#1072;&#1088;&#1080;&#1092;&#109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4.tmp/&#1064;&#1072;&#1073;&#1083;&#1086;&#1085;%20&#1088;&#1072;&#1089;&#1082;&#1088;&#1099;&#1090;&#1080;&#1077;%20&#1058;&#1072;&#1074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5.tmp/&#1058;&#1077;&#1087;&#1083;&#1086;%20&#1058;&#1056;&#1057;/&#1058;&#1077;&#1087;&#1083;&#1086;%202013/&#1088;&#1072;&#1089;&#1095;&#1077;&#1090;%20&#1058;&#1056;&#1057;%20&#1084;&#1086;&#1081;/&#1058;&#1072;&#1074;&#1076;&#1072;/&#1088;&#1072;&#1089;&#1095;&#1105;&#1090;%20&#1087;&#1086;%20&#1084;&#1077;&#1090;&#1086;&#1076;&#1080;&#1082;&#1077;%20&#1058;&#1072;&#1074;&#1076;&#107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5.tmp/&#1058;&#1077;&#1087;&#1083;&#1086;%20&#1058;&#1056;&#1057;/&#1058;&#1077;&#1087;&#1083;&#1086;%202013/&#1088;&#1072;&#1089;&#1095;&#1077;&#1090;%20&#1058;&#1056;&#1057;%20&#1084;&#1086;&#1081;/&#1058;&#1072;&#1074;&#1076;&#1072;/&#1056;&#1072;&#1089;&#1095;&#1077;&#1090;&#1099;%20&#1082;%20&#1090;&#1072;&#1088;&#1080;&#1092;&#1091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5.tmp/&#1056;&#1072;&#1089;&#1082;&#1088;&#1099;&#1090;&#1080;&#1077;%20&#1058;&#1072;&#1074;&#1076;&#1072;%20&#1092;&#1072;&#1082;&#1090;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Documents%20and%20Settings/Khrapko/&#1056;&#1072;&#1073;&#1086;&#1095;&#1080;&#1081;%20&#1089;&#1090;&#1086;&#1083;/&#1090;&#1077;&#1087;&#1083;&#1086;%202012%20&#1075;&#1086;&#1076;/&#1060;&#1072;&#1082;&#1090;%202011%20&#1090;&#1077;&#1087;&#1083;&#1086;%20(&#1076;&#1083;&#1103;%20&#1050;&#1080;&#1088;&#1080;&#1095;&#1077;&#1085;&#1082;&#108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9C.tmp/&#1058;&#1077;&#1087;&#1083;&#1086;%20&#1058;&#1056;&#1057;/&#1058;&#1077;&#1087;&#1083;&#1086;%202013/&#1088;&#1072;&#1089;&#1095;&#1077;&#1090;%20&#1058;&#1056;&#1057;%20&#1084;&#1086;&#1081;/&#1044;&#1077;&#1084;&#1100;&#1103;&#1085;&#1082;&#1072;/&#1088;&#1072;&#1089;&#1095;&#1105;&#1090;%20&#1087;&#1086;%20&#1084;&#1077;&#1090;&#1086;&#1076;&#1080;&#1082;&#1077;%20&#1044;&#1077;&#1084;&#1100;&#1103;&#1085;&#1089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9C.tmp/&#1058;&#1077;&#1087;&#1083;&#1086;%20&#1058;&#1056;&#1057;/&#1058;&#1077;&#1087;&#1083;&#1086;%202013/&#1088;&#1072;&#1089;&#1095;&#1077;&#1090;%20&#1058;&#1056;&#1057;%20&#1084;&#1086;&#1081;/&#1044;&#1077;&#1084;&#1100;&#1103;&#1085;&#1082;&#1072;/&#1056;&#1072;&#1089;&#1096;&#1080;&#1092;&#1088;&#1086;&#1074;&#1082;&#1072;%20&#1074;%20&#1090;&#1072;&#1088;&#1080;&#1092;%20&#1076;&#1077;&#1084;&#1100;&#1103;&#1085;&#1082;&#1072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1.tmp/&#1058;&#1077;&#1087;&#1083;&#1086;%20&#1058;&#1056;&#1057;/&#1058;&#1077;&#1087;&#1083;&#1086;%202013/&#1088;&#1072;&#1089;&#1095;&#1077;&#1090;%20&#1058;&#1056;&#1057;%20&#1084;&#1086;&#1081;/&#1044;&#1077;&#1084;&#1100;&#1103;&#1085;&#1082;&#1072;/&#1088;&#1072;&#1089;&#1095;&#1105;&#1090;%20&#1087;&#1086;%20&#1084;&#1077;&#1090;&#1086;&#1076;&#1080;&#1082;&#1077;%20&#1044;&#1077;&#1084;&#1100;&#1103;&#1085;&#1089;&#108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1.tmp/&#1058;&#1077;&#1087;&#1083;&#1086;%20&#1058;&#1056;&#1057;/&#1058;&#1077;&#1087;&#1083;&#1086;%202013/&#1088;&#1072;&#1089;&#1095;&#1077;&#1090;%20&#1058;&#1056;&#1057;%20&#1084;&#1086;&#1081;/&#1044;&#1077;&#1084;&#1100;&#1103;&#1085;&#1082;&#1072;/&#1056;&#1072;&#1089;&#1096;&#1080;&#1092;&#1088;&#1086;&#1074;&#1082;&#1072;%20&#1074;%20&#1090;&#1072;&#1088;&#1080;&#1092;%20&#1076;&#1077;&#1084;&#1100;&#1103;&#1085;&#1082;&#1072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2.tmp/&#1058;&#1077;&#1087;&#1083;&#1086;%20&#1058;&#1056;&#1057;/&#1058;&#1077;&#1087;&#1083;&#1086;%202013/&#1088;&#1072;&#1089;&#1095;&#1077;&#1090;%20&#1058;&#1056;&#1057;%20&#1084;&#1086;&#1081;/&#1069;&#1083;&#1077;&#1082;&#1090;&#1088;&#1086;&#1089;&#1077;&#1090;&#1080;/&#1088;&#1072;&#1089;&#1096;&#1080;&#1092;&#1088;&#1086;&#1074;&#1082;&#1072;%20&#1069;&#1083;&#1077;&#1082;&#1090;&#1088;&#1086;&#1089;&#1077;&#1090;&#1080;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2.tmp/&#1058;&#1077;&#1087;&#1083;&#1086;%20&#1058;&#1056;&#1057;/&#1058;&#1077;&#1087;&#1083;&#1086;%202013/&#1088;&#1072;&#1089;&#1095;&#1077;&#1090;%20&#1058;&#1056;&#1057;%20&#1084;&#1086;&#1081;/&#1069;&#1083;&#1077;&#1082;&#1090;&#1088;&#1086;&#1089;&#1077;&#1090;&#1080;/&#1088;&#1072;&#1089;&#1095;&#1105;&#1090;%20&#1087;&#1086;%20&#1084;&#1077;&#1090;&#1086;&#1076;&#1080;&#1082;&#1077;%20&#1069;&#1083;&#1077;&#1082;&#1090;&#1088;&#1086;&#1089;&#1077;&#109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7zO3A3.tmp/&#1058;&#1077;&#1087;&#1083;&#1086;%20&#1058;&#1056;&#1057;/&#1058;&#1077;&#1087;&#1083;&#1086;%202013/&#1088;&#1072;&#1089;&#1095;&#1077;&#1090;%20&#1058;&#1056;&#1057;%20&#1084;&#1086;&#1081;/&#1069;&#1083;&#1077;&#1082;&#1090;&#1088;&#1086;&#1089;&#1077;&#1090;&#1080;/&#1088;&#1072;&#1089;&#1096;&#1080;&#1092;&#1088;&#1086;&#1074;&#1082;&#1072;%20&#1069;&#1083;&#1077;&#1082;&#1090;&#1088;&#1086;&#1089;&#1077;&#1090;&#1080;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ТС характеристики"/>
      <sheetName val="ТС инвестиции"/>
      <sheetName val="ТС показатели"/>
      <sheetName val="ТС показатели (2)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ThisWorkbook"/>
    </sheetNames>
    <sheetDataSet>
      <sheetData sheetId="0">
        <row r="2">
          <cell r="J2" t="str">
            <v>Код шаблона: JKH.OPEN.INFO.BALANCE.WARM</v>
          </cell>
        </row>
        <row r="3">
          <cell r="J3" t="str">
            <v>Версия 4.2</v>
          </cell>
        </row>
      </sheetData>
      <sheetData sheetId="1"/>
      <sheetData sheetId="2"/>
      <sheetData sheetId="3"/>
      <sheetData sheetId="4">
        <row r="9">
          <cell r="G9" t="str">
            <v>Тюменская область</v>
          </cell>
        </row>
        <row r="18">
          <cell r="G18" t="str">
            <v>01.01.2011</v>
          </cell>
        </row>
        <row r="19">
          <cell r="G19" t="str">
            <v>31.12.2011</v>
          </cell>
        </row>
        <row r="25">
          <cell r="G25" t="str">
            <v>Филиал ОАО "Тюменьэнерго"-"Тюменские распределительные сети"</v>
          </cell>
        </row>
        <row r="29">
          <cell r="G29" t="str">
            <v>8602060185</v>
          </cell>
        </row>
        <row r="30">
          <cell r="G30" t="str">
            <v>720245001</v>
          </cell>
        </row>
        <row r="32">
          <cell r="G32" t="str">
            <v>производство (некомбинированная выработка)+передача+сбыт</v>
          </cell>
        </row>
      </sheetData>
      <sheetData sheetId="5"/>
      <sheetData sheetId="6">
        <row r="7">
          <cell r="G7" t="str">
            <v>I квартал, профинансировано</v>
          </cell>
        </row>
        <row r="8">
          <cell r="G8" t="str">
            <v>II квартал, профинансировано</v>
          </cell>
        </row>
        <row r="9">
          <cell r="G9" t="str">
            <v>III квартал, профинансировано</v>
          </cell>
        </row>
        <row r="10">
          <cell r="G10" t="str">
            <v>IV квартал, профинансировано</v>
          </cell>
        </row>
        <row r="11">
          <cell r="G11" t="str">
            <v>I квартал, освоено</v>
          </cell>
        </row>
        <row r="12">
          <cell r="G12" t="str">
            <v>II квартал, освоено</v>
          </cell>
        </row>
        <row r="13">
          <cell r="G13" t="str">
            <v>III квартал, освоено</v>
          </cell>
        </row>
        <row r="14">
          <cell r="G14" t="str">
            <v>IV квартал, освоено</v>
          </cell>
        </row>
        <row r="22">
          <cell r="F22" t="str">
            <v>Наименование инвестиционной программы (мероприятия)</v>
          </cell>
        </row>
        <row r="23">
          <cell r="B23" t="str">
            <v>х</v>
          </cell>
          <cell r="F23" t="str">
            <v>Цель инвестиционной программы</v>
          </cell>
          <cell r="G23" t="str">
            <v>Цель инвестиционной программы</v>
          </cell>
        </row>
        <row r="24">
          <cell r="F24" t="str">
            <v>Срок начала реализации инвестиционной программы</v>
          </cell>
        </row>
        <row r="25">
          <cell r="F25" t="str">
            <v>Срок окончания реализации инвестиционной программы</v>
          </cell>
        </row>
        <row r="26">
          <cell r="B26">
            <v>0</v>
          </cell>
          <cell r="F26" t="str">
            <v>Потребность в финансовых средствах, необходимых для реализации инвестиционной программы за весь период реализации (тыс.руб.), в том числе по источникам финансирования:</v>
          </cell>
        </row>
        <row r="28">
          <cell r="F28" t="str">
            <v>Добавить источники</v>
          </cell>
        </row>
        <row r="29">
          <cell r="B29">
            <v>0</v>
          </cell>
          <cell r="F29" t="str">
            <v>Потребность в финансовых средствах, необходимых для реализации инвестиционной программы за отчетный период (тыс.руб.), в том числе по источникам финансирования:</v>
          </cell>
        </row>
        <row r="31">
          <cell r="F31" t="str">
            <v>Добавить источники</v>
          </cell>
        </row>
        <row r="76">
          <cell r="G76" t="str">
            <v>I квартал, профинансировано</v>
          </cell>
        </row>
        <row r="77">
          <cell r="G77" t="str">
            <v>II квартал, профинансировано</v>
          </cell>
        </row>
        <row r="78">
          <cell r="G78" t="str">
            <v>III квартал, профинансировано</v>
          </cell>
        </row>
        <row r="79">
          <cell r="G79" t="str">
            <v>IV квартал, профинансировано</v>
          </cell>
        </row>
        <row r="80">
          <cell r="G80" t="str">
            <v>I квартал, освоено</v>
          </cell>
        </row>
        <row r="81">
          <cell r="G81" t="str">
            <v>II квартал, освоено</v>
          </cell>
        </row>
        <row r="82">
          <cell r="G82" t="str">
            <v>III квартал, освоено</v>
          </cell>
        </row>
        <row r="83">
          <cell r="G83" t="str">
            <v>IV квартал, освоено</v>
          </cell>
        </row>
        <row r="84">
          <cell r="F84" t="str">
            <v>Добавить источники</v>
          </cell>
        </row>
      </sheetData>
      <sheetData sheetId="7">
        <row r="20">
          <cell r="I20">
            <v>2.6852377155795448</v>
          </cell>
        </row>
        <row r="24">
          <cell r="I2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да</v>
          </cell>
          <cell r="J2" t="str">
            <v>кредиты банков</v>
          </cell>
          <cell r="K2" t="str">
            <v>газ природный по регулируемой цене</v>
          </cell>
          <cell r="N2" t="str">
            <v>общий</v>
          </cell>
          <cell r="O2" t="str">
            <v>автоматизация (с уменьшением штата)</v>
          </cell>
          <cell r="P2" t="str">
            <v>торги/аукционы</v>
          </cell>
        </row>
        <row r="3">
          <cell r="A3" t="str">
            <v>нет</v>
          </cell>
          <cell r="J3" t="str">
            <v>кредиты иностранных банков</v>
          </cell>
          <cell r="K3" t="str">
            <v>газ природный по нерегулируемой цене</v>
          </cell>
          <cell r="N3" t="str">
            <v>общий с учетом освобождения от уплаты НДС</v>
          </cell>
          <cell r="O3" t="str">
            <v>уменьшение удельных затрат (повышение КПД)</v>
          </cell>
          <cell r="P3" t="str">
            <v>прямые договора без торгов</v>
          </cell>
        </row>
        <row r="4">
          <cell r="J4" t="str">
            <v>заемные ср-ва др. организаций</v>
          </cell>
          <cell r="K4" t="str">
            <v>газ сжиженный</v>
          </cell>
          <cell r="N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O4" t="str">
            <v>уменьшение издержек на производство</v>
          </cell>
          <cell r="P4" t="str">
            <v>прочее</v>
          </cell>
        </row>
        <row r="5">
          <cell r="J5" t="str">
            <v>федеральный бюджет</v>
          </cell>
          <cell r="K5" t="str">
            <v>газовый конденсат</v>
          </cell>
          <cell r="O5" t="str">
            <v>снижение аварийности</v>
          </cell>
        </row>
        <row r="6">
          <cell r="J6" t="str">
            <v>бюджет субъекта РФ</v>
          </cell>
          <cell r="K6" t="str">
            <v>гшз</v>
          </cell>
          <cell r="O6" t="str">
            <v>прочее</v>
          </cell>
        </row>
        <row r="7">
          <cell r="J7" t="str">
            <v>бюджет муниципального образования</v>
          </cell>
          <cell r="K7" t="str">
            <v>мазут</v>
          </cell>
        </row>
        <row r="8">
          <cell r="J8" t="str">
            <v>ср-ва внебюджетных фондов</v>
          </cell>
          <cell r="K8" t="str">
            <v>нефть</v>
          </cell>
        </row>
        <row r="9">
          <cell r="J9" t="str">
            <v>прибыль, направляемая на инвестиции</v>
          </cell>
          <cell r="K9" t="str">
            <v>дизельное топливо</v>
          </cell>
        </row>
        <row r="10">
          <cell r="J10" t="str">
            <v>амортизация</v>
          </cell>
          <cell r="K10" t="str">
            <v>уголь бурый</v>
          </cell>
        </row>
        <row r="11">
          <cell r="J11" t="str">
            <v>инвестиционная надбавка к тарифу</v>
          </cell>
          <cell r="K11" t="str">
            <v>уголь каменный</v>
          </cell>
        </row>
        <row r="12">
          <cell r="J12" t="str">
            <v>плата за подключение</v>
          </cell>
          <cell r="K12" t="str">
            <v>торф</v>
          </cell>
        </row>
        <row r="13">
          <cell r="J13" t="str">
            <v>прочие средства</v>
          </cell>
          <cell r="K13" t="str">
            <v>дрова</v>
          </cell>
        </row>
        <row r="14">
          <cell r="K14" t="str">
            <v>опил</v>
          </cell>
        </row>
        <row r="15">
          <cell r="K15" t="str">
            <v>отходы березовые</v>
          </cell>
        </row>
        <row r="16">
          <cell r="K16" t="str">
            <v>отходы осиновые</v>
          </cell>
        </row>
        <row r="17">
          <cell r="K17" t="str">
            <v>печное топливо</v>
          </cell>
        </row>
        <row r="18">
          <cell r="K18" t="str">
            <v>пилеты</v>
          </cell>
        </row>
        <row r="19">
          <cell r="K19" t="str">
            <v>смола</v>
          </cell>
        </row>
        <row r="20">
          <cell r="K20" t="str">
            <v>щепа</v>
          </cell>
        </row>
        <row r="21">
          <cell r="K21" t="str">
            <v>горючий сланец</v>
          </cell>
        </row>
        <row r="22">
          <cell r="K22" t="str">
            <v>керосин</v>
          </cell>
        </row>
        <row r="23">
          <cell r="K23" t="str">
            <v>кислородно-водородная смесь</v>
          </cell>
        </row>
        <row r="24">
          <cell r="K24" t="str">
            <v>электроэнергия (НН)</v>
          </cell>
        </row>
        <row r="25">
          <cell r="K25" t="str">
            <v>электроэнергия (СН1)</v>
          </cell>
        </row>
        <row r="26">
          <cell r="K26" t="str">
            <v>электроэнергия (СН2)</v>
          </cell>
        </row>
        <row r="27">
          <cell r="K27" t="str">
            <v>электроэнергия (ВН)</v>
          </cell>
        </row>
        <row r="28">
          <cell r="K28" t="str">
            <v>мощность</v>
          </cell>
        </row>
        <row r="29">
          <cell r="K29" t="str">
            <v>прочее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X2" t="str">
            <v>Не определено</v>
          </cell>
          <cell r="AY2" t="str">
            <v>Не определено</v>
          </cell>
          <cell r="AZ2" t="str">
            <v>Не определено</v>
          </cell>
          <cell r="BA2" t="str">
            <v>Не определено</v>
          </cell>
          <cell r="BB2" t="str">
            <v>Не определено</v>
          </cell>
          <cell r="BC2" t="str">
            <v>Не определено</v>
          </cell>
          <cell r="BD2" t="str">
            <v>Не определено</v>
          </cell>
          <cell r="BE2" t="str">
            <v>Не определено</v>
          </cell>
        </row>
        <row r="3">
          <cell r="AX3" t="str">
            <v>NETS</v>
          </cell>
          <cell r="AY3" t="str">
            <v>водоотведение - очистка</v>
          </cell>
          <cell r="AZ3" t="str">
            <v>Статистический</v>
          </cell>
          <cell r="BA3" t="str">
            <v>Проект</v>
          </cell>
          <cell r="BB3" t="str">
            <v>Единовременный</v>
          </cell>
          <cell r="BC3" t="str">
            <v>Региональный шаблон</v>
          </cell>
          <cell r="BD3" t="str">
            <v>Атомарный</v>
          </cell>
          <cell r="BE3" t="str">
            <v>РЭК</v>
          </cell>
        </row>
        <row r="4">
          <cell r="AX4" t="str">
            <v>Аэропорты</v>
          </cell>
          <cell r="AY4" t="str">
            <v>водоотведение - передача</v>
          </cell>
          <cell r="AZ4" t="str">
            <v>Расчетный</v>
          </cell>
          <cell r="BA4" t="str">
            <v>Утвержден</v>
          </cell>
          <cell r="BB4" t="str">
            <v>Ежемесячный</v>
          </cell>
          <cell r="BC4" t="str">
            <v>Муниципальный шаблон</v>
          </cell>
          <cell r="BD4" t="str">
            <v>Сводный</v>
          </cell>
          <cell r="BE4" t="str">
            <v>ФСТ</v>
          </cell>
        </row>
        <row r="5">
          <cell r="AX5" t="str">
            <v>Газ</v>
          </cell>
          <cell r="AY5" t="str">
            <v>водоотведение - прием</v>
          </cell>
          <cell r="AZ5" t="str">
            <v>Обосновывающие материалы</v>
          </cell>
          <cell r="BB5" t="str">
            <v>Ежеквартальный</v>
          </cell>
          <cell r="BC5" t="str">
            <v>Шаблон от организации</v>
          </cell>
          <cell r="BE5" t="str">
            <v>Экспертная организация</v>
          </cell>
        </row>
        <row r="6">
          <cell r="AX6" t="str">
            <v>Железные дороги</v>
          </cell>
          <cell r="AY6" t="str">
            <v>водоснабжение - очистка</v>
          </cell>
          <cell r="BB6" t="str">
            <v>Ежегодный</v>
          </cell>
        </row>
        <row r="7">
          <cell r="AX7" t="str">
            <v>ЖКХ</v>
          </cell>
          <cell r="AY7" t="str">
            <v>водоснабжение - передача</v>
          </cell>
        </row>
        <row r="8">
          <cell r="AX8" t="str">
            <v>Медицина</v>
          </cell>
          <cell r="AY8" t="str">
            <v>водоснабжение - подъем</v>
          </cell>
        </row>
        <row r="9">
          <cell r="AX9" t="str">
            <v>Порты</v>
          </cell>
          <cell r="AY9" t="str">
            <v xml:space="preserve">выработка ТС  </v>
          </cell>
        </row>
        <row r="10">
          <cell r="AX10" t="str">
            <v>Связь</v>
          </cell>
          <cell r="AY10" t="str">
            <v>выработка ТС в режиме комбинированной выработки</v>
          </cell>
        </row>
        <row r="11">
          <cell r="AX11" t="str">
            <v>Транспорт</v>
          </cell>
          <cell r="AY11" t="str">
            <v>выработка электрической энергии</v>
          </cell>
        </row>
        <row r="12">
          <cell r="AX12" t="str">
            <v>Электроэнергетика</v>
          </cell>
          <cell r="AY12" t="str">
            <v>выработка+передача+сбыт ТС</v>
          </cell>
        </row>
        <row r="13">
          <cell r="AY13" t="str">
            <v>передача ТС</v>
          </cell>
        </row>
        <row r="14">
          <cell r="AY14" t="str">
            <v>передача ЭЭ</v>
          </cell>
        </row>
        <row r="15">
          <cell r="AY15" t="str">
            <v>сбыт ТС</v>
          </cell>
        </row>
        <row r="16">
          <cell r="AY16" t="str">
            <v>сбыт ЭЭ</v>
          </cell>
        </row>
        <row r="17">
          <cell r="AY17" t="str">
            <v>ТБО</v>
          </cell>
        </row>
      </sheetData>
      <sheetData sheetId="23"/>
      <sheetData sheetId="24"/>
      <sheetData sheetId="25">
        <row r="2">
          <cell r="D2" t="str">
            <v>Абатский муниципальный район</v>
          </cell>
        </row>
        <row r="3">
          <cell r="D3" t="str">
            <v>Армизонский муниципальный район</v>
          </cell>
        </row>
        <row r="4">
          <cell r="D4" t="str">
            <v>Аромашевский муниципальный район</v>
          </cell>
        </row>
        <row r="5">
          <cell r="D5" t="str">
            <v>Бердюжский муниципальный район</v>
          </cell>
        </row>
        <row r="6">
          <cell r="D6" t="str">
            <v>Вагайский муниципальный район</v>
          </cell>
        </row>
        <row r="7">
          <cell r="D7" t="str">
            <v>Викуловский муниципальный район</v>
          </cell>
        </row>
        <row r="8">
          <cell r="D8" t="str">
            <v>Голышмановский муниципальный район</v>
          </cell>
        </row>
        <row r="9">
          <cell r="D9" t="str">
            <v>Город Ишим</v>
          </cell>
        </row>
        <row r="10">
          <cell r="D10" t="str">
            <v>Исетский муниципальный район</v>
          </cell>
        </row>
        <row r="11">
          <cell r="D11" t="str">
            <v>Ишимский муниципальный район</v>
          </cell>
        </row>
        <row r="12">
          <cell r="D12" t="str">
            <v>Казанский муниципальный район</v>
          </cell>
        </row>
        <row r="13">
          <cell r="D13" t="str">
            <v>Нижнетавдинский муниципальный район</v>
          </cell>
        </row>
        <row r="14">
          <cell r="D14" t="str">
            <v>Омутинский муниципальный район</v>
          </cell>
        </row>
        <row r="15">
          <cell r="D15" t="str">
            <v>Сладковский муниципальный район</v>
          </cell>
        </row>
        <row r="16">
          <cell r="D16" t="str">
            <v>Сорокинский муниципальный район</v>
          </cell>
        </row>
        <row r="17">
          <cell r="D17" t="str">
            <v>Тобольский муниципальный район</v>
          </cell>
        </row>
        <row r="18">
          <cell r="D18" t="str">
            <v>Тюменский муниципальный р-н</v>
          </cell>
        </row>
        <row r="19">
          <cell r="D19" t="str">
            <v>Уватский муниципальный район</v>
          </cell>
        </row>
        <row r="20">
          <cell r="D20" t="str">
            <v>Упоровский муниципальный район</v>
          </cell>
        </row>
        <row r="21">
          <cell r="D21" t="str">
            <v>Юргинский муниципальный район</v>
          </cell>
        </row>
        <row r="22">
          <cell r="D22" t="str">
            <v>Ялуторовский муниципальный район</v>
          </cell>
        </row>
        <row r="23">
          <cell r="D23" t="str">
            <v>Ярковский муниципальный район</v>
          </cell>
        </row>
        <row r="24">
          <cell r="D24" t="str">
            <v>город Заводоуковск</v>
          </cell>
        </row>
        <row r="25">
          <cell r="D25" t="str">
            <v>город Тобольск</v>
          </cell>
        </row>
        <row r="26">
          <cell r="D26" t="str">
            <v>город Тюмень</v>
          </cell>
        </row>
        <row r="27">
          <cell r="D27" t="str">
            <v>город Ялуторовск</v>
          </cell>
        </row>
        <row r="28">
          <cell r="D28" t="str">
            <v>Белоярский муниципальный район</v>
          </cell>
        </row>
        <row r="29">
          <cell r="D29" t="str">
            <v>Березовский муниципальный район</v>
          </cell>
        </row>
        <row r="30">
          <cell r="D30" t="str">
            <v>Город Когалым</v>
          </cell>
        </row>
        <row r="31">
          <cell r="D31" t="str">
            <v>Кондинский муниципальный район</v>
          </cell>
        </row>
        <row r="32">
          <cell r="D32" t="str">
            <v>Нефтеюганский муниципальный район</v>
          </cell>
        </row>
        <row r="33">
          <cell r="D33" t="str">
            <v>Нижневартовский муниципальный район</v>
          </cell>
        </row>
        <row r="34">
          <cell r="D34" t="str">
            <v>Октябрьский муниципальный район</v>
          </cell>
        </row>
        <row r="35">
          <cell r="D35" t="str">
            <v>Советский муниципальный район</v>
          </cell>
        </row>
        <row r="36">
          <cell r="D36" t="str">
            <v>Сургутский муниципальный район</v>
          </cell>
        </row>
        <row r="37">
          <cell r="D37" t="str">
            <v>Ханты-Мансийский муниципальный район</v>
          </cell>
        </row>
        <row r="38">
          <cell r="D38" t="str">
            <v>город Лангепас</v>
          </cell>
        </row>
        <row r="39">
          <cell r="D39" t="str">
            <v>город Мегион</v>
          </cell>
        </row>
        <row r="40">
          <cell r="D40" t="str">
            <v>город Нефтеюганск</v>
          </cell>
        </row>
        <row r="41">
          <cell r="D41" t="str">
            <v>город Нижневартовск</v>
          </cell>
        </row>
        <row r="42">
          <cell r="B42" t="str">
            <v>Алымское</v>
          </cell>
          <cell r="D42" t="str">
            <v>город Нягань</v>
          </cell>
        </row>
        <row r="43">
          <cell r="B43" t="str">
            <v>Горнослинкинское</v>
          </cell>
          <cell r="D43" t="str">
            <v>город Покачи</v>
          </cell>
        </row>
        <row r="44">
          <cell r="B44" t="str">
            <v>Демьянское</v>
          </cell>
          <cell r="D44" t="str">
            <v>город Пыть-Ях</v>
          </cell>
        </row>
        <row r="45">
          <cell r="B45" t="str">
            <v>Ивановское</v>
          </cell>
          <cell r="D45" t="str">
            <v>город Радужный</v>
          </cell>
        </row>
        <row r="46">
          <cell r="B46" t="str">
            <v>Красноярское</v>
          </cell>
          <cell r="D46" t="str">
            <v>город Сургут</v>
          </cell>
        </row>
        <row r="47">
          <cell r="B47" t="str">
            <v>Осинниковское</v>
          </cell>
          <cell r="D47" t="str">
            <v>город Урай</v>
          </cell>
        </row>
        <row r="48">
          <cell r="B48" t="str">
            <v>Соровое</v>
          </cell>
          <cell r="D48" t="str">
            <v>город Ханты-Мансийск</v>
          </cell>
        </row>
        <row r="49">
          <cell r="B49" t="str">
            <v>Тугаловское</v>
          </cell>
          <cell r="D49" t="str">
            <v>город Югорск</v>
          </cell>
        </row>
        <row r="50">
          <cell r="B50" t="str">
            <v>Туртасское</v>
          </cell>
          <cell r="D50" t="str">
            <v>Город Надым</v>
          </cell>
        </row>
        <row r="51">
          <cell r="B51" t="str">
            <v>Уватский муниципальный район</v>
          </cell>
          <cell r="D51" t="str">
            <v>Красноселькупский муниципальный район</v>
          </cell>
        </row>
        <row r="52">
          <cell r="B52" t="str">
            <v>Уватское</v>
          </cell>
          <cell r="D52" t="str">
            <v>Надымский муниципальный район</v>
          </cell>
        </row>
        <row r="53">
          <cell r="B53" t="str">
            <v>Укинское</v>
          </cell>
          <cell r="D53" t="str">
            <v>Приуральский муниципальный район</v>
          </cell>
        </row>
        <row r="54">
          <cell r="B54" t="str">
            <v>Юровское</v>
          </cell>
          <cell r="D54" t="str">
            <v>Пуровский муниципальный район</v>
          </cell>
        </row>
        <row r="55">
          <cell r="D55" t="str">
            <v>Тазовский муниципальный район</v>
          </cell>
        </row>
        <row r="56">
          <cell r="D56" t="str">
            <v>Шурышкарский муниципальный район</v>
          </cell>
        </row>
        <row r="57">
          <cell r="D57" t="str">
            <v>Ямальский муниципальный район</v>
          </cell>
        </row>
        <row r="58">
          <cell r="D58" t="str">
            <v>город Губкинский</v>
          </cell>
        </row>
        <row r="59">
          <cell r="D59" t="str">
            <v>город Лабытнанги</v>
          </cell>
        </row>
        <row r="60">
          <cell r="D60" t="str">
            <v>город Муравленко</v>
          </cell>
        </row>
        <row r="61">
          <cell r="D61" t="str">
            <v>город Новый Уренгой</v>
          </cell>
        </row>
        <row r="62">
          <cell r="D62" t="str">
            <v>город Ноябрьск</v>
          </cell>
        </row>
        <row r="63">
          <cell r="D63" t="str">
            <v>город Салехард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.7."/>
      <sheetName val="1.8."/>
      <sheetName val="1.9."/>
      <sheetName val="1.10."/>
      <sheetName val="1.11."/>
      <sheetName val="1.12."/>
      <sheetName val="1.15."/>
      <sheetName val="1.16."/>
      <sheetName val="1.17."/>
      <sheetName val="1.19"/>
      <sheetName val="1.20."/>
      <sheetName val="1.20.2"/>
      <sheetName val="1.21"/>
      <sheetName val="1.22"/>
      <sheetName val="1.24.1"/>
      <sheetName val="1.28"/>
      <sheetName val="1.28.1"/>
      <sheetName val="1.28.2"/>
      <sheetName val="1.28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E9">
            <v>0.49</v>
          </cell>
        </row>
        <row r="10">
          <cell r="E10">
            <v>680.18666666666672</v>
          </cell>
        </row>
        <row r="11">
          <cell r="E11">
            <v>59.146666666666668</v>
          </cell>
        </row>
        <row r="12">
          <cell r="E12">
            <v>254.33066666666667</v>
          </cell>
        </row>
        <row r="14">
          <cell r="E14">
            <v>122.08299000000001</v>
          </cell>
        </row>
        <row r="18">
          <cell r="E18">
            <v>7.0911800000000005</v>
          </cell>
        </row>
        <row r="19">
          <cell r="E19">
            <v>167.70856000000001</v>
          </cell>
        </row>
      </sheetData>
      <sheetData sheetId="10" refreshError="1"/>
      <sheetData sheetId="11" refreshError="1"/>
      <sheetData sheetId="12" refreshError="1">
        <row r="27">
          <cell r="C27">
            <v>69.25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ТС характеристики"/>
      <sheetName val="ТС инвестиции"/>
      <sheetName val="ТС показатели"/>
      <sheetName val="ТС показатели (2)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ThisWorkb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I20">
            <v>2.7254792673540411</v>
          </cell>
        </row>
        <row r="24">
          <cell r="I2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Лог обновления"/>
      <sheetName val="Выбор субъекта РФ"/>
      <sheetName val="ТС инвестиции"/>
      <sheetName val="Электросети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ThisWorkbook"/>
    </sheetNames>
    <sheetDataSet>
      <sheetData sheetId="0"/>
      <sheetData sheetId="1"/>
      <sheetData sheetId="2"/>
      <sheetData sheetId="3">
        <row r="20">
          <cell r="I20">
            <v>2.7254792673540411</v>
          </cell>
        </row>
        <row r="24">
          <cell r="I2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7."/>
      <sheetName val="1.8."/>
      <sheetName val="1.9"/>
      <sheetName val="1.10."/>
      <sheetName val="1.11"/>
      <sheetName val="1.12."/>
      <sheetName val="1.15."/>
      <sheetName val="1.16."/>
      <sheetName val="1.17."/>
      <sheetName val="1.19"/>
      <sheetName val="1.20."/>
      <sheetName val="1.20.2"/>
      <sheetName val="1.21"/>
      <sheetName val="1.22"/>
      <sheetName val="1.24.1"/>
      <sheetName val="1.28"/>
      <sheetName val="1.28.1"/>
      <sheetName val="1.28.2"/>
      <sheetName val="1.28.3"/>
    </sheetNames>
    <sheetDataSet>
      <sheetData sheetId="0" refreshError="1">
        <row r="9">
          <cell r="C9">
            <v>0.30399999999999999</v>
          </cell>
        </row>
        <row r="21">
          <cell r="C21">
            <v>0.27339999999999998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E11">
            <v>89.267600000000002</v>
          </cell>
        </row>
        <row r="12">
          <cell r="E12">
            <v>7.7624000000000004</v>
          </cell>
        </row>
        <row r="13">
          <cell r="E13">
            <v>25.615920000000003</v>
          </cell>
        </row>
        <row r="17">
          <cell r="E17">
            <v>98.3</v>
          </cell>
        </row>
        <row r="19">
          <cell r="E19">
            <v>13.607299999999999</v>
          </cell>
        </row>
        <row r="20">
          <cell r="E20">
            <v>150.00799999999998</v>
          </cell>
        </row>
      </sheetData>
      <sheetData sheetId="10" refreshError="1"/>
      <sheetData sheetId="11" refreshError="1"/>
      <sheetData sheetId="12" refreshError="1">
        <row r="28">
          <cell r="C28">
            <v>19.904679999999999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ээ"/>
      <sheetName val="расшифр"/>
      <sheetName val="расход воды"/>
      <sheetName val="вода 2012"/>
      <sheetName val="вода 2013"/>
      <sheetName val="материалы"/>
      <sheetName val="связь"/>
      <sheetName val="спецодеж"/>
      <sheetName val="поверка счетчиков"/>
      <sheetName val="прибыль"/>
      <sheetName val="амортизация"/>
    </sheetNames>
    <sheetDataSet>
      <sheetData sheetId="0" refreshError="1"/>
      <sheetData sheetId="1" refreshError="1">
        <row r="10">
          <cell r="C10">
            <v>115.75</v>
          </cell>
        </row>
        <row r="11">
          <cell r="C11">
            <v>30.558</v>
          </cell>
        </row>
      </sheetData>
      <sheetData sheetId="2" refreshError="1">
        <row r="5">
          <cell r="N5">
            <v>59.202000000000005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ТС характеристики"/>
      <sheetName val="ТС инвестиции"/>
      <sheetName val="ТС показатели"/>
      <sheetName val="ТС показатели (2)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ThisWorkb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I20">
            <v>2.7658502482595488</v>
          </cell>
        </row>
        <row r="24">
          <cell r="I2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1.7."/>
      <sheetName val="1.8."/>
      <sheetName val="1.9"/>
      <sheetName val="1.10."/>
      <sheetName val="1.11"/>
      <sheetName val="1.12."/>
      <sheetName val="1.15."/>
      <sheetName val="1.16."/>
      <sheetName val="1.17."/>
      <sheetName val="1.19"/>
      <sheetName val="1.20."/>
      <sheetName val="1.20.2"/>
      <sheetName val="1.21"/>
      <sheetName val="1.22"/>
      <sheetName val="1.24.1"/>
      <sheetName val="1.28"/>
      <sheetName val="1.28.1"/>
      <sheetName val="1.28.2"/>
      <sheetName val="1.28.3"/>
    </sheetNames>
    <sheetDataSet>
      <sheetData sheetId="0" refreshError="1">
        <row r="9">
          <cell r="C9">
            <v>0.30399999999999999</v>
          </cell>
        </row>
        <row r="21">
          <cell r="C21">
            <v>0.27339999999999998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E11">
            <v>89.267600000000002</v>
          </cell>
        </row>
        <row r="12">
          <cell r="E12">
            <v>7.7624000000000004</v>
          </cell>
        </row>
        <row r="13">
          <cell r="E13">
            <v>25.615920000000003</v>
          </cell>
        </row>
        <row r="17">
          <cell r="E17">
            <v>98.3</v>
          </cell>
        </row>
        <row r="19">
          <cell r="E19">
            <v>13.607299999999999</v>
          </cell>
        </row>
        <row r="20">
          <cell r="E20">
            <v>150.00799999999998</v>
          </cell>
        </row>
      </sheetData>
      <sheetData sheetId="10" refreshError="1"/>
      <sheetData sheetId="11" refreshError="1"/>
      <sheetData sheetId="12" refreshError="1">
        <row r="28">
          <cell r="C28">
            <v>19.904679999999999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ээ"/>
      <sheetName val="расшифр"/>
      <sheetName val="расход воды"/>
      <sheetName val="вода 2012"/>
      <sheetName val="вода 2013"/>
      <sheetName val="материалы"/>
      <sheetName val="связь"/>
      <sheetName val="спецодеж"/>
      <sheetName val="поверка счетчиков"/>
      <sheetName val="прибыль"/>
      <sheetName val="амортизация"/>
    </sheetNames>
    <sheetDataSet>
      <sheetData sheetId="0" refreshError="1"/>
      <sheetData sheetId="1" refreshError="1">
        <row r="10">
          <cell r="C10">
            <v>115.75</v>
          </cell>
        </row>
        <row r="11">
          <cell r="C11">
            <v>30.558</v>
          </cell>
        </row>
      </sheetData>
      <sheetData sheetId="2" refreshError="1">
        <row r="5">
          <cell r="N5">
            <v>59.202000000000005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Лог обновления"/>
      <sheetName val="Выбор субъекта РФ"/>
      <sheetName val="ТС инвестиции"/>
      <sheetName val="Тавда"/>
      <sheetName val="AllSheetsInThisWorkbook"/>
      <sheetName val="et_union"/>
      <sheetName val="TEHSHEET"/>
      <sheetName val="modHyperlink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WindowClipboard"/>
      <sheetName val="modDblClick"/>
      <sheetName val="modfrmDateChoose"/>
      <sheetName val="modReestrMO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ThisWorkbook"/>
    </sheetNames>
    <sheetDataSet>
      <sheetData sheetId="0"/>
      <sheetData sheetId="1"/>
      <sheetData sheetId="2"/>
      <sheetData sheetId="3">
        <row r="20">
          <cell r="I20">
            <v>2.7658502482595488</v>
          </cell>
        </row>
        <row r="24">
          <cell r="I2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ля тарифа"/>
      <sheetName val="для потребит_по БДР"/>
    </sheetNames>
    <sheetDataSet>
      <sheetData sheetId="0" refreshError="1">
        <row r="7">
          <cell r="O7">
            <v>429.46</v>
          </cell>
          <cell r="P7">
            <v>317.51</v>
          </cell>
        </row>
        <row r="13">
          <cell r="O13">
            <v>1028.9792678599999</v>
          </cell>
          <cell r="P13">
            <v>1761.1400081400002</v>
          </cell>
        </row>
        <row r="15">
          <cell r="O15">
            <v>372.03</v>
          </cell>
          <cell r="P15">
            <v>655.86</v>
          </cell>
        </row>
        <row r="16">
          <cell r="O16">
            <v>2.82</v>
          </cell>
          <cell r="P16">
            <v>1.0900000000000001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7."/>
      <sheetName val="1.8."/>
      <sheetName val="1.9."/>
      <sheetName val="1.10."/>
      <sheetName val="1.11."/>
      <sheetName val="1.12."/>
      <sheetName val="1.15."/>
      <sheetName val="1.16."/>
      <sheetName val="1.17."/>
      <sheetName val="1.19"/>
      <sheetName val="1.20."/>
      <sheetName val="1.20.2"/>
      <sheetName val="1.21"/>
      <sheetName val="1.22"/>
      <sheetName val="1.24.1"/>
      <sheetName val="1.28"/>
      <sheetName val="1.28.1"/>
      <sheetName val="1.28.2"/>
      <sheetName val="1.28.3"/>
    </sheetNames>
    <sheetDataSet>
      <sheetData sheetId="0" refreshError="1">
        <row r="9">
          <cell r="C9">
            <v>0.51900000000000002</v>
          </cell>
        </row>
        <row r="21">
          <cell r="C21">
            <v>0.4723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">
          <cell r="C10">
            <v>340.45022611200011</v>
          </cell>
        </row>
        <row r="11">
          <cell r="C11">
            <v>29.604367488000008</v>
          </cell>
        </row>
        <row r="12">
          <cell r="C12">
            <v>127.29878019840002</v>
          </cell>
        </row>
        <row r="16">
          <cell r="C16">
            <v>82.51</v>
          </cell>
        </row>
        <row r="18">
          <cell r="C18">
            <v>10.61482</v>
          </cell>
        </row>
      </sheetData>
      <sheetData sheetId="10" refreshError="1"/>
      <sheetData sheetId="11" refreshError="1"/>
      <sheetData sheetId="12" refreshError="1">
        <row r="28">
          <cell r="D28">
            <v>30.598120000000002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тпуск"/>
      <sheetName val="Электроэнергия"/>
      <sheetName val="Электроэнергия (2)"/>
      <sheetName val="ОС"/>
      <sheetName val="Материалы"/>
      <sheetName val="расход воды"/>
      <sheetName val="вода 2012"/>
      <sheetName val="вода 2013"/>
      <sheetName val="расшифровка"/>
      <sheetName val="спецодежда"/>
      <sheetName val="Прибыль"/>
      <sheetName val="счетчики"/>
      <sheetName val="амортизация"/>
      <sheetName val="налог на имущ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N5">
            <v>135.95400000000001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7."/>
      <sheetName val="1.8."/>
      <sheetName val="1.9."/>
      <sheetName val="1.10."/>
      <sheetName val="1.11."/>
      <sheetName val="1.12."/>
      <sheetName val="1.15."/>
      <sheetName val="1.16."/>
      <sheetName val="1.17."/>
      <sheetName val="1.19"/>
      <sheetName val="1.20."/>
      <sheetName val="1.20.2"/>
      <sheetName val="1.21"/>
      <sheetName val="1.22"/>
      <sheetName val="1.24.1"/>
      <sheetName val="1.28"/>
      <sheetName val="1.28.1"/>
      <sheetName val="1.28.2"/>
      <sheetName val="1.28.3"/>
    </sheetNames>
    <sheetDataSet>
      <sheetData sheetId="0" refreshError="1">
        <row r="9">
          <cell r="C9">
            <v>0.51900000000000002</v>
          </cell>
        </row>
        <row r="21">
          <cell r="C21">
            <v>0.4723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">
          <cell r="C10">
            <v>340.45022611200011</v>
          </cell>
        </row>
        <row r="11">
          <cell r="C11">
            <v>29.604367488000008</v>
          </cell>
        </row>
        <row r="12">
          <cell r="C12">
            <v>127.29878019840002</v>
          </cell>
        </row>
        <row r="16">
          <cell r="C16">
            <v>82.51</v>
          </cell>
        </row>
        <row r="18">
          <cell r="C18">
            <v>10.61482</v>
          </cell>
        </row>
      </sheetData>
      <sheetData sheetId="10" refreshError="1"/>
      <sheetData sheetId="11" refreshError="1"/>
      <sheetData sheetId="12" refreshError="1">
        <row r="28">
          <cell r="D28">
            <v>30.598120000000002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тпуск"/>
      <sheetName val="Электроэнергия"/>
      <sheetName val="Электроэнергия (2)"/>
      <sheetName val="ОС"/>
      <sheetName val="Материалы"/>
      <sheetName val="расход воды"/>
      <sheetName val="вода 2012"/>
      <sheetName val="вода 2013"/>
      <sheetName val="расшифровка"/>
      <sheetName val="спецодежда"/>
      <sheetName val="Прибыль"/>
      <sheetName val="счетчики"/>
      <sheetName val="амортизация"/>
      <sheetName val="налог на имущ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N5">
            <v>135.95400000000001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С"/>
      <sheetName val="отпуск"/>
      <sheetName val="Электроэнергия"/>
      <sheetName val="Электроэнергия на печать"/>
      <sheetName val="расход воды"/>
      <sheetName val="вода 2012"/>
      <sheetName val="вода 2013"/>
      <sheetName val="расшифр"/>
      <sheetName val="спецодежда"/>
      <sheetName val="связь"/>
      <sheetName val="подготовка"/>
      <sheetName val="команд"/>
      <sheetName val="прибыль"/>
      <sheetName val="материалы"/>
      <sheetName val="счетчики"/>
      <sheetName val="амортизация"/>
      <sheetName val="налог на имущ."/>
    </sheetNames>
    <sheetDataSet>
      <sheetData sheetId="0" refreshError="1"/>
      <sheetData sheetId="1" refreshError="1"/>
      <sheetData sheetId="2" refreshError="1"/>
      <sheetData sheetId="3" refreshError="1">
        <row r="32">
          <cell r="E32">
            <v>1384.98</v>
          </cell>
          <cell r="G32">
            <v>3774.7342757000001</v>
          </cell>
        </row>
      </sheetData>
      <sheetData sheetId="4" refreshError="1">
        <row r="5">
          <cell r="I5">
            <v>229.78800000000001</v>
          </cell>
        </row>
      </sheetData>
      <sheetData sheetId="5" refreshError="1"/>
      <sheetData sheetId="6" refreshError="1"/>
      <sheetData sheetId="7" refreshError="1">
        <row r="8">
          <cell r="C8">
            <v>92.416666666666671</v>
          </cell>
        </row>
        <row r="9">
          <cell r="C9">
            <v>31.791333333333334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.7."/>
      <sheetName val="1.8."/>
      <sheetName val="1.9."/>
      <sheetName val="1.10."/>
      <sheetName val="1.11."/>
      <sheetName val="1.12."/>
      <sheetName val="1.15."/>
      <sheetName val="1.16."/>
      <sheetName val="1.17."/>
      <sheetName val="1.19"/>
      <sheetName val="1.20."/>
      <sheetName val="1.20.2"/>
      <sheetName val="1.21"/>
      <sheetName val="1.22"/>
      <sheetName val="1.24.1"/>
      <sheetName val="1.28"/>
      <sheetName val="1.28.1"/>
      <sheetName val="1.28.2"/>
      <sheetName val="1.28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E9">
            <v>0.49</v>
          </cell>
        </row>
        <row r="10">
          <cell r="E10">
            <v>680.18666666666672</v>
          </cell>
        </row>
        <row r="11">
          <cell r="E11">
            <v>59.146666666666668</v>
          </cell>
        </row>
        <row r="12">
          <cell r="E12">
            <v>254.33066666666667</v>
          </cell>
        </row>
        <row r="14">
          <cell r="E14">
            <v>122.08299000000001</v>
          </cell>
        </row>
        <row r="16">
          <cell r="E16">
            <v>402.17999999999995</v>
          </cell>
        </row>
        <row r="18">
          <cell r="E18">
            <v>7.0911800000000005</v>
          </cell>
        </row>
        <row r="19">
          <cell r="E19">
            <v>167.70856000000001</v>
          </cell>
        </row>
      </sheetData>
      <sheetData sheetId="10" refreshError="1"/>
      <sheetData sheetId="11" refreshError="1"/>
      <sheetData sheetId="12" refreshError="1">
        <row r="27">
          <cell r="C27">
            <v>69.25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С"/>
      <sheetName val="отпуск"/>
      <sheetName val="Электроэнергия"/>
      <sheetName val="Электроэнергия на печать"/>
      <sheetName val="расход воды"/>
      <sheetName val="вода 2012"/>
      <sheetName val="вода 2013"/>
      <sheetName val="расшифр"/>
      <sheetName val="спецодежда"/>
      <sheetName val="связь"/>
      <sheetName val="подготовка"/>
      <sheetName val="команд"/>
      <sheetName val="прибыль"/>
      <sheetName val="материалы"/>
      <sheetName val="счетчики"/>
      <sheetName val="амортизация"/>
      <sheetName val="налог на имущ."/>
    </sheetNames>
    <sheetDataSet>
      <sheetData sheetId="0" refreshError="1"/>
      <sheetData sheetId="1" refreshError="1"/>
      <sheetData sheetId="2" refreshError="1"/>
      <sheetData sheetId="3" refreshError="1">
        <row r="32">
          <cell r="E32">
            <v>1384.98</v>
          </cell>
          <cell r="G32">
            <v>3774.7342757000001</v>
          </cell>
        </row>
      </sheetData>
      <sheetData sheetId="4" refreshError="1"/>
      <sheetData sheetId="5" refreshError="1"/>
      <sheetData sheetId="6" refreshError="1"/>
      <sheetData sheetId="7" refreshError="1">
        <row r="8">
          <cell r="C8">
            <v>92.416666666666671</v>
          </cell>
        </row>
        <row r="9">
          <cell r="C9">
            <v>31.791333333333334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73"/>
  <sheetViews>
    <sheetView tabSelected="1" topLeftCell="E15" workbookViewId="0">
      <selection activeCell="I68" sqref="I68"/>
    </sheetView>
  </sheetViews>
  <sheetFormatPr defaultRowHeight="11.25"/>
  <cols>
    <col min="1" max="1" width="8" style="16" hidden="1" customWidth="1"/>
    <col min="2" max="2" width="48.28515625" style="16" hidden="1" customWidth="1"/>
    <col min="3" max="3" width="4.85546875" style="3" hidden="1" customWidth="1"/>
    <col min="4" max="4" width="17.5703125" style="3" hidden="1" customWidth="1"/>
    <col min="5" max="5" width="7.28515625" style="3" customWidth="1"/>
    <col min="6" max="6" width="25.140625" style="3" customWidth="1"/>
    <col min="7" max="7" width="37.42578125" style="3" customWidth="1"/>
    <col min="8" max="8" width="8.42578125" style="3" customWidth="1"/>
    <col min="9" max="9" width="23.42578125" style="3" customWidth="1"/>
    <col min="10" max="10" width="22.140625" style="3" customWidth="1"/>
    <col min="11" max="11" width="25.42578125" style="3" customWidth="1"/>
    <col min="12" max="12" width="23.28515625" style="3" customWidth="1"/>
    <col min="13" max="13" width="22.7109375" style="3" customWidth="1"/>
    <col min="14" max="14" width="17.28515625" style="3" customWidth="1"/>
    <col min="15" max="15" width="20.140625" style="3" customWidth="1"/>
    <col min="16" max="16" width="4.42578125" style="3" customWidth="1"/>
    <col min="17" max="21" width="9.140625" style="3"/>
    <col min="22" max="22" width="3.28515625" style="3" bestFit="1" customWidth="1"/>
    <col min="23" max="23" width="9" style="3" bestFit="1" customWidth="1"/>
    <col min="24" max="24" width="2" style="3" bestFit="1" customWidth="1"/>
    <col min="25" max="25" width="7.5703125" style="3" bestFit="1" customWidth="1"/>
    <col min="26" max="29" width="9.140625" style="3"/>
    <col min="30" max="30" width="2" style="3" bestFit="1" customWidth="1"/>
    <col min="31" max="35" width="9.140625" style="3"/>
    <col min="36" max="36" width="3.28515625" style="3" bestFit="1" customWidth="1"/>
    <col min="37" max="37" width="10.28515625" style="3" bestFit="1" customWidth="1"/>
    <col min="38" max="38" width="2" style="3" bestFit="1" customWidth="1"/>
    <col min="39" max="39" width="7.5703125" style="3" bestFit="1" customWidth="1"/>
    <col min="40" max="43" width="9.140625" style="3"/>
    <col min="44" max="44" width="2" style="3" bestFit="1" customWidth="1"/>
    <col min="45" max="16384" width="9.140625" style="3"/>
  </cols>
  <sheetData>
    <row r="1" spans="1:48" s="2" customFormat="1" hidden="1">
      <c r="A1" s="1"/>
      <c r="B1" s="1"/>
    </row>
    <row r="2" spans="1:48" ht="15" hidden="1" customHeight="1">
      <c r="A2" s="1"/>
      <c r="B2" s="1"/>
      <c r="V2" s="2"/>
      <c r="W2" s="2"/>
      <c r="X2" s="4"/>
      <c r="Y2" s="5"/>
      <c r="Z2" s="6"/>
      <c r="AA2" s="7"/>
      <c r="AB2" s="8"/>
      <c r="AC2" s="9"/>
      <c r="AD2" s="10"/>
      <c r="AE2" s="11"/>
      <c r="AF2" s="11"/>
      <c r="AG2" s="11"/>
      <c r="AH2" s="12"/>
      <c r="AJ2" s="2"/>
      <c r="AK2" s="2"/>
      <c r="AL2" s="4"/>
      <c r="AM2" s="5"/>
      <c r="AN2" s="13"/>
      <c r="AO2" s="7"/>
      <c r="AP2" s="8"/>
      <c r="AQ2" s="9"/>
      <c r="AR2" s="10"/>
      <c r="AS2" s="11"/>
      <c r="AT2" s="11"/>
      <c r="AU2" s="11"/>
      <c r="AV2" s="12"/>
    </row>
    <row r="3" spans="1:48" hidden="1">
      <c r="A3" s="1"/>
      <c r="B3" s="14"/>
    </row>
    <row r="4" spans="1:48" hidden="1">
      <c r="A4" s="1"/>
      <c r="B4" s="1"/>
      <c r="O4" s="15"/>
      <c r="P4" s="15"/>
      <c r="Q4" s="15"/>
    </row>
    <row r="5" spans="1:48" hidden="1">
      <c r="C5" s="15"/>
      <c r="D5" s="15"/>
      <c r="E5" s="15"/>
    </row>
    <row r="6" spans="1:48" ht="26.25" customHeight="1">
      <c r="C6" s="15"/>
      <c r="D6" s="17" t="str">
        <f>code</f>
        <v>Код шаблона: JKH.OPEN.INFO.BALANCE.WARM</v>
      </c>
      <c r="E6" s="15"/>
    </row>
    <row r="7" spans="1:48" ht="38.25" customHeight="1">
      <c r="C7" s="18"/>
      <c r="D7" s="88" t="s">
        <v>0</v>
      </c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48" ht="18.75" customHeight="1">
      <c r="C8" s="18"/>
      <c r="D8" s="90" t="str">
        <f>IF(org="","",IF(fil="",org,org &amp; " (" &amp; fil &amp; ")")) &amp; IF(OR(godStart="",godEnd=""),"",", "&amp;YEAR(godStart)&amp; "-" &amp; YEAR(godEnd)&amp;" гг.")</f>
        <v>Филиал ОАО "Тюменьэнерго"-"Тюменские распределительные сети", 2011-2011 гг.</v>
      </c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48" ht="18.75" customHeight="1">
      <c r="D9" s="20"/>
      <c r="E9" s="21"/>
      <c r="F9" s="21"/>
      <c r="G9" s="21"/>
      <c r="H9" s="21"/>
      <c r="I9" s="21"/>
      <c r="J9" s="21"/>
      <c r="K9" s="21"/>
      <c r="L9" s="21"/>
    </row>
    <row r="10" spans="1:48" ht="18.75" customHeight="1" thickBot="1">
      <c r="C10" s="18"/>
      <c r="D10" s="22"/>
      <c r="E10" s="23"/>
      <c r="F10" s="23"/>
      <c r="G10" s="23"/>
      <c r="H10" s="23"/>
      <c r="I10" s="23"/>
      <c r="J10" s="23"/>
      <c r="K10" s="24"/>
      <c r="L10" s="21"/>
      <c r="M10" s="19"/>
    </row>
    <row r="11" spans="1:48" ht="41.25" customHeight="1">
      <c r="C11" s="18"/>
      <c r="D11" s="25"/>
      <c r="E11" s="93" t="s">
        <v>1</v>
      </c>
      <c r="F11" s="96" t="s">
        <v>2</v>
      </c>
      <c r="G11" s="97"/>
      <c r="H11" s="85" t="s">
        <v>3</v>
      </c>
      <c r="I11" s="82" t="s">
        <v>136</v>
      </c>
      <c r="J11" s="82"/>
      <c r="K11" s="82" t="s">
        <v>137</v>
      </c>
      <c r="L11" s="82"/>
      <c r="M11" s="82" t="s">
        <v>138</v>
      </c>
      <c r="N11" s="92"/>
    </row>
    <row r="12" spans="1:48" ht="52.5" customHeight="1">
      <c r="C12" s="18"/>
      <c r="D12" s="25"/>
      <c r="E12" s="94"/>
      <c r="F12" s="98"/>
      <c r="G12" s="99"/>
      <c r="H12" s="86"/>
      <c r="I12" s="67" t="s">
        <v>133</v>
      </c>
      <c r="J12" s="83" t="s">
        <v>134</v>
      </c>
      <c r="K12" s="67" t="s">
        <v>133</v>
      </c>
      <c r="L12" s="83" t="s">
        <v>134</v>
      </c>
      <c r="M12" s="67" t="s">
        <v>133</v>
      </c>
      <c r="N12" s="83" t="s">
        <v>134</v>
      </c>
    </row>
    <row r="13" spans="1:48" ht="14.25" customHeight="1">
      <c r="C13" s="18"/>
      <c r="D13" s="25"/>
      <c r="E13" s="95"/>
      <c r="F13" s="100"/>
      <c r="G13" s="101"/>
      <c r="H13" s="87"/>
      <c r="I13" s="68" t="s">
        <v>135</v>
      </c>
      <c r="J13" s="84"/>
      <c r="K13" s="68" t="s">
        <v>135</v>
      </c>
      <c r="L13" s="84"/>
      <c r="M13" s="68" t="s">
        <v>135</v>
      </c>
      <c r="N13" s="84"/>
    </row>
    <row r="14" spans="1:48" ht="93.75" customHeight="1">
      <c r="C14" s="18"/>
      <c r="D14" s="26"/>
      <c r="E14" s="49" t="s">
        <v>4</v>
      </c>
      <c r="F14" s="72" t="s">
        <v>5</v>
      </c>
      <c r="G14" s="72"/>
      <c r="H14" s="33" t="s">
        <v>6</v>
      </c>
      <c r="I14" s="34" t="str">
        <f>IF(activity = "","",activity)</f>
        <v>производство (некомбинированная выработка)+передача+сбыт</v>
      </c>
      <c r="J14" s="34" t="str">
        <f>IF(activity = "","",activity)</f>
        <v>производство (некомбинированная выработка)+передача+сбыт</v>
      </c>
      <c r="K14" s="34" t="str">
        <f>IF(activity = "","",activity)</f>
        <v>производство (некомбинированная выработка)+передача+сбыт</v>
      </c>
      <c r="L14" s="34" t="s">
        <v>132</v>
      </c>
      <c r="M14" s="34" t="str">
        <f>IF(activity = "","",activity)</f>
        <v>производство (некомбинированная выработка)+передача+сбыт</v>
      </c>
      <c r="N14" s="50" t="s">
        <v>132</v>
      </c>
    </row>
    <row r="15" spans="1:48" ht="26.1" customHeight="1">
      <c r="C15" s="18"/>
      <c r="D15" s="26"/>
      <c r="E15" s="49">
        <v>2</v>
      </c>
      <c r="F15" s="72" t="s">
        <v>7</v>
      </c>
      <c r="G15" s="72"/>
      <c r="H15" s="33" t="s">
        <v>8</v>
      </c>
      <c r="I15" s="35">
        <f>'[2]для тарифа'!$P$7</f>
        <v>317.51</v>
      </c>
      <c r="J15" s="35">
        <f>'[2]для тарифа'!$P$7</f>
        <v>317.51</v>
      </c>
      <c r="K15" s="35">
        <v>760.12</v>
      </c>
      <c r="L15" s="35">
        <v>760.12</v>
      </c>
      <c r="M15" s="35">
        <f>'[2]для тарифа'!$O$7</f>
        <v>429.46</v>
      </c>
      <c r="N15" s="51">
        <f>'[2]для тарифа'!$O$7</f>
        <v>429.46</v>
      </c>
    </row>
    <row r="16" spans="1:48" ht="26.1" customHeight="1">
      <c r="C16" s="18"/>
      <c r="D16" s="26"/>
      <c r="E16" s="49">
        <v>3</v>
      </c>
      <c r="F16" s="72" t="s">
        <v>9</v>
      </c>
      <c r="G16" s="72"/>
      <c r="H16" s="33" t="s">
        <v>8</v>
      </c>
      <c r="I16" s="36">
        <f t="shared" ref="I16:N16" si="0">SUM(I17:I18,I24,I27:I33,I36,I39,I42:I44)</f>
        <v>2352.7082019384002</v>
      </c>
      <c r="J16" s="36">
        <f t="shared" si="0"/>
        <v>2355.3934396539798</v>
      </c>
      <c r="K16" s="36">
        <f t="shared" si="0"/>
        <v>5467.9510057000007</v>
      </c>
      <c r="L16" s="36">
        <f t="shared" si="0"/>
        <v>5467.9510057000007</v>
      </c>
      <c r="M16" s="36">
        <f t="shared" si="0"/>
        <v>1416.3604878599997</v>
      </c>
      <c r="N16" s="52">
        <f t="shared" si="0"/>
        <v>1416.3604878599997</v>
      </c>
    </row>
    <row r="17" spans="1:14" ht="26.1" customHeight="1">
      <c r="A17" s="3"/>
      <c r="B17" s="3"/>
      <c r="C17" s="18"/>
      <c r="D17" s="26"/>
      <c r="E17" s="49" t="s">
        <v>10</v>
      </c>
      <c r="F17" s="73" t="s">
        <v>11</v>
      </c>
      <c r="G17" s="73"/>
      <c r="H17" s="33" t="s">
        <v>8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51">
        <v>0</v>
      </c>
    </row>
    <row r="18" spans="1:14" ht="26.1" customHeight="1">
      <c r="A18" s="3"/>
      <c r="B18" s="3"/>
      <c r="C18" s="18"/>
      <c r="D18" s="26"/>
      <c r="E18" s="49" t="s">
        <v>12</v>
      </c>
      <c r="F18" s="73" t="s">
        <v>13</v>
      </c>
      <c r="G18" s="73"/>
      <c r="H18" s="33" t="s">
        <v>8</v>
      </c>
      <c r="I18" s="36">
        <f t="shared" ref="I18:N18" si="1">SUMIF(G19:G23,G19,I19:I23)</f>
        <v>1761.1400081400002</v>
      </c>
      <c r="J18" s="36">
        <f t="shared" si="1"/>
        <v>1763.8252458555796</v>
      </c>
      <c r="K18" s="36">
        <f t="shared" si="1"/>
        <v>3774.7342757000001</v>
      </c>
      <c r="L18" s="36">
        <f t="shared" si="1"/>
        <v>3774.7342757000001</v>
      </c>
      <c r="M18" s="36">
        <f t="shared" si="1"/>
        <v>1028.9792678599999</v>
      </c>
      <c r="N18" s="52">
        <f t="shared" si="1"/>
        <v>1028.9792678599999</v>
      </c>
    </row>
    <row r="19" spans="1:14" ht="26.1" customHeight="1">
      <c r="A19" s="3"/>
      <c r="B19" s="3"/>
      <c r="C19" s="18"/>
      <c r="D19" s="26"/>
      <c r="E19" s="80" t="s">
        <v>14</v>
      </c>
      <c r="F19" s="81" t="s">
        <v>15</v>
      </c>
      <c r="G19" s="27" t="s">
        <v>16</v>
      </c>
      <c r="H19" s="33" t="s">
        <v>8</v>
      </c>
      <c r="I19" s="35">
        <f>'[2]для тарифа'!$P$13</f>
        <v>1761.1400081400002</v>
      </c>
      <c r="J19" s="35">
        <f>'[2]для тарифа'!$P$13</f>
        <v>1761.1400081400002</v>
      </c>
      <c r="K19" s="35">
        <f>'[7]Электроэнергия на печать'!$G$32</f>
        <v>3774.7342757000001</v>
      </c>
      <c r="L19" s="35">
        <f>'[9]Электроэнергия на печать'!$G$32</f>
        <v>3774.7342757000001</v>
      </c>
      <c r="M19" s="35">
        <f>'[2]для тарифа'!$O$13</f>
        <v>1028.9792678599999</v>
      </c>
      <c r="N19" s="51">
        <f>'[2]для тарифа'!$O$13</f>
        <v>1028.9792678599999</v>
      </c>
    </row>
    <row r="20" spans="1:14" ht="22.5">
      <c r="A20" s="3"/>
      <c r="B20" s="3"/>
      <c r="C20" s="18"/>
      <c r="D20" s="26"/>
      <c r="E20" s="80"/>
      <c r="F20" s="81"/>
      <c r="G20" s="27" t="s">
        <v>17</v>
      </c>
      <c r="H20" s="37" t="s">
        <v>18</v>
      </c>
      <c r="I20" s="35">
        <f>'[2]для тарифа'!$P$15</f>
        <v>655.86</v>
      </c>
      <c r="J20" s="35">
        <f>'[2]для тарифа'!$P$15</f>
        <v>655.86</v>
      </c>
      <c r="K20" s="35">
        <f>'[7]Электроэнергия на печать'!$E$32</f>
        <v>1384.98</v>
      </c>
      <c r="L20" s="35">
        <f>'[9]Электроэнергия на печать'!$E$32</f>
        <v>1384.98</v>
      </c>
      <c r="M20" s="35">
        <f>'[2]для тарифа'!$O$15</f>
        <v>372.03</v>
      </c>
      <c r="N20" s="51">
        <f>'[2]для тарифа'!$O$15</f>
        <v>372.03</v>
      </c>
    </row>
    <row r="21" spans="1:14" ht="26.1" customHeight="1">
      <c r="A21" s="3"/>
      <c r="B21" s="3"/>
      <c r="C21" s="18"/>
      <c r="D21" s="26"/>
      <c r="E21" s="80"/>
      <c r="F21" s="81"/>
      <c r="G21" s="27" t="s">
        <v>19</v>
      </c>
      <c r="H21" s="33" t="s">
        <v>8</v>
      </c>
      <c r="I21" s="36">
        <f>'[1]ТС показатели'!$I$20</f>
        <v>2.6852377155795448</v>
      </c>
      <c r="J21" s="36">
        <f>(J19/J20)</f>
        <v>2.6852377155795448</v>
      </c>
      <c r="K21" s="36">
        <f>'[11]ТС показатели'!$I$20</f>
        <v>2.7254792673540411</v>
      </c>
      <c r="L21" s="36">
        <f>[12]Электросети!$I$20</f>
        <v>2.7254792673540411</v>
      </c>
      <c r="M21" s="36">
        <f>'[15]ТС показатели'!$I$20</f>
        <v>2.7658502482595488</v>
      </c>
      <c r="N21" s="52">
        <f>[18]Тавда!$I$20</f>
        <v>2.7658502482595488</v>
      </c>
    </row>
    <row r="22" spans="1:14" ht="26.1" customHeight="1">
      <c r="A22" s="3"/>
      <c r="B22" s="3"/>
      <c r="C22" s="18"/>
      <c r="D22" s="26"/>
      <c r="E22" s="80"/>
      <c r="F22" s="81"/>
      <c r="G22" s="27" t="s">
        <v>20</v>
      </c>
      <c r="H22" s="33" t="s">
        <v>6</v>
      </c>
      <c r="I22" s="38" t="s">
        <v>21</v>
      </c>
      <c r="J22" s="38" t="s">
        <v>21</v>
      </c>
      <c r="K22" s="38" t="s">
        <v>21</v>
      </c>
      <c r="L22" s="38" t="s">
        <v>21</v>
      </c>
      <c r="M22" s="38" t="s">
        <v>21</v>
      </c>
      <c r="N22" s="53" t="s">
        <v>21</v>
      </c>
    </row>
    <row r="23" spans="1:14" ht="26.1" customHeight="1">
      <c r="A23" s="3"/>
      <c r="B23" s="3"/>
      <c r="C23" s="18"/>
      <c r="D23" s="26"/>
      <c r="E23" s="54"/>
      <c r="F23" s="39" t="s">
        <v>22</v>
      </c>
      <c r="G23" s="39"/>
      <c r="H23" s="40"/>
      <c r="I23" s="40"/>
      <c r="J23" s="40"/>
      <c r="K23" s="40"/>
      <c r="L23" s="40"/>
      <c r="M23" s="40"/>
      <c r="N23" s="55"/>
    </row>
    <row r="24" spans="1:14" ht="26.1" customHeight="1">
      <c r="A24" s="3"/>
      <c r="B24" s="3"/>
      <c r="C24" s="18"/>
      <c r="D24" s="26"/>
      <c r="E24" s="49" t="s">
        <v>23</v>
      </c>
      <c r="F24" s="73" t="s">
        <v>24</v>
      </c>
      <c r="G24" s="73"/>
      <c r="H24" s="33" t="s">
        <v>8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51">
        <v>0</v>
      </c>
    </row>
    <row r="25" spans="1:14" ht="26.1" customHeight="1">
      <c r="A25" s="3"/>
      <c r="B25" s="3"/>
      <c r="C25" s="18"/>
      <c r="D25" s="26"/>
      <c r="E25" s="49" t="s">
        <v>25</v>
      </c>
      <c r="F25" s="77" t="s">
        <v>26</v>
      </c>
      <c r="G25" s="77"/>
      <c r="H25" s="33" t="s">
        <v>27</v>
      </c>
      <c r="I25" s="36">
        <f>'[1]ТС показатели'!$I$24</f>
        <v>0</v>
      </c>
      <c r="J25" s="36">
        <v>0</v>
      </c>
      <c r="K25" s="36">
        <f>'[11]ТС показатели'!$I$24</f>
        <v>0</v>
      </c>
      <c r="L25" s="36">
        <f>[12]Электросети!$I$24</f>
        <v>0</v>
      </c>
      <c r="M25" s="36">
        <f>'[15]ТС показатели'!$I$24</f>
        <v>0</v>
      </c>
      <c r="N25" s="52">
        <f>[18]Тавда!$I$24</f>
        <v>0</v>
      </c>
    </row>
    <row r="26" spans="1:14" ht="22.5">
      <c r="A26" s="3"/>
      <c r="B26" s="3"/>
      <c r="C26" s="18"/>
      <c r="D26" s="26"/>
      <c r="E26" s="49" t="s">
        <v>28</v>
      </c>
      <c r="F26" s="77" t="s">
        <v>29</v>
      </c>
      <c r="G26" s="77"/>
      <c r="H26" s="33" t="s">
        <v>30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56">
        <v>0</v>
      </c>
    </row>
    <row r="27" spans="1:14" ht="26.1" customHeight="1">
      <c r="A27" s="3"/>
      <c r="B27" s="3"/>
      <c r="C27" s="18"/>
      <c r="D27" s="26"/>
      <c r="E27" s="49" t="s">
        <v>31</v>
      </c>
      <c r="F27" s="73" t="s">
        <v>32</v>
      </c>
      <c r="G27" s="73"/>
      <c r="H27" s="33" t="s">
        <v>8</v>
      </c>
      <c r="I27" s="35">
        <f>'[2]для тарифа'!$P$16</f>
        <v>1.0900000000000001</v>
      </c>
      <c r="J27" s="35">
        <f>'[2]для тарифа'!$P$16</f>
        <v>1.0900000000000001</v>
      </c>
      <c r="K27" s="35">
        <f>'[8]1.19'!$E$9</f>
        <v>0.49</v>
      </c>
      <c r="L27" s="35">
        <f>'[10]1.19'!$E$9</f>
        <v>0.49</v>
      </c>
      <c r="M27" s="35">
        <f>'[2]для тарифа'!$O$16</f>
        <v>2.82</v>
      </c>
      <c r="N27" s="51">
        <f>'[2]для тарифа'!$O$16</f>
        <v>2.82</v>
      </c>
    </row>
    <row r="28" spans="1:14" ht="26.1" customHeight="1">
      <c r="A28" s="3"/>
      <c r="B28" s="3"/>
      <c r="C28" s="18"/>
      <c r="D28" s="26"/>
      <c r="E28" s="49" t="s">
        <v>33</v>
      </c>
      <c r="F28" s="73" t="s">
        <v>34</v>
      </c>
      <c r="G28" s="73"/>
      <c r="H28" s="33" t="s">
        <v>8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51">
        <v>0</v>
      </c>
    </row>
    <row r="29" spans="1:14" ht="26.1" customHeight="1">
      <c r="A29" s="3"/>
      <c r="B29" s="3"/>
      <c r="C29" s="18"/>
      <c r="D29" s="26"/>
      <c r="E29" s="49" t="s">
        <v>35</v>
      </c>
      <c r="F29" s="72" t="s">
        <v>36</v>
      </c>
      <c r="G29" s="72"/>
      <c r="H29" s="33" t="s">
        <v>8</v>
      </c>
      <c r="I29" s="35">
        <f>'[3]1.19'!$C$10+'[3]1.19'!$C$11</f>
        <v>370.05459360000009</v>
      </c>
      <c r="J29" s="35">
        <f>'[5]1.19'!$C$10+'[5]1.19'!$C$11</f>
        <v>370.05459360000009</v>
      </c>
      <c r="K29" s="35">
        <f>'[8]1.19'!$E$10+'[8]1.19'!$E$11</f>
        <v>739.33333333333337</v>
      </c>
      <c r="L29" s="35">
        <f>'[10]1.19'!$E$10+'[10]1.19'!$E$11</f>
        <v>739.33333333333337</v>
      </c>
      <c r="M29" s="35">
        <f>'[13]1.19'!$E$11+'[13]1.19'!$E$12</f>
        <v>97.03</v>
      </c>
      <c r="N29" s="51">
        <f>'[16]1.19'!$E$11+'[16]1.19'!$E$12</f>
        <v>97.03</v>
      </c>
    </row>
    <row r="30" spans="1:14" ht="26.1" customHeight="1">
      <c r="A30" s="3"/>
      <c r="B30" s="3"/>
      <c r="C30" s="18"/>
      <c r="D30" s="26"/>
      <c r="E30" s="49" t="s">
        <v>37</v>
      </c>
      <c r="F30" s="72" t="s">
        <v>38</v>
      </c>
      <c r="G30" s="72"/>
      <c r="H30" s="33" t="s">
        <v>8</v>
      </c>
      <c r="I30" s="35">
        <f>'[3]1.19'!$C$12</f>
        <v>127.29878019840002</v>
      </c>
      <c r="J30" s="35">
        <f>'[5]1.19'!$C$12</f>
        <v>127.29878019840002</v>
      </c>
      <c r="K30" s="35">
        <f>'[8]1.19'!$E$12</f>
        <v>254.33066666666667</v>
      </c>
      <c r="L30" s="35">
        <f>'[10]1.19'!$E$12</f>
        <v>254.33066666666667</v>
      </c>
      <c r="M30" s="35">
        <f>'[13]1.19'!$E$13</f>
        <v>25.615920000000003</v>
      </c>
      <c r="N30" s="51">
        <f>'[16]1.19'!$E$13</f>
        <v>25.615920000000003</v>
      </c>
    </row>
    <row r="31" spans="1:14" ht="26.1" customHeight="1">
      <c r="A31" s="3"/>
      <c r="B31" s="3"/>
      <c r="C31" s="18"/>
      <c r="D31" s="26"/>
      <c r="E31" s="49" t="s">
        <v>39</v>
      </c>
      <c r="F31" s="73" t="s">
        <v>40</v>
      </c>
      <c r="G31" s="73"/>
      <c r="H31" s="33" t="s">
        <v>8</v>
      </c>
      <c r="I31" s="35">
        <f>'[3]1.19'!$C$18</f>
        <v>10.61482</v>
      </c>
      <c r="J31" s="35">
        <f>'[5]1.19'!$C$18</f>
        <v>10.61482</v>
      </c>
      <c r="K31" s="35">
        <f>'[8]1.19'!$E$14</f>
        <v>122.08299000000001</v>
      </c>
      <c r="L31" s="35">
        <f>'[10]1.19'!$E$14</f>
        <v>122.08299000000001</v>
      </c>
      <c r="M31" s="35">
        <f>'[13]1.19'!$E$19</f>
        <v>13.607299999999999</v>
      </c>
      <c r="N31" s="51">
        <f>'[16]1.19'!$E$19</f>
        <v>13.607299999999999</v>
      </c>
    </row>
    <row r="32" spans="1:14" ht="26.1" customHeight="1">
      <c r="A32" s="3"/>
      <c r="B32" s="3"/>
      <c r="C32" s="18"/>
      <c r="D32" s="26"/>
      <c r="E32" s="49" t="s">
        <v>41</v>
      </c>
      <c r="F32" s="73" t="s">
        <v>42</v>
      </c>
      <c r="G32" s="73"/>
      <c r="H32" s="33" t="s">
        <v>8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51">
        <v>0</v>
      </c>
    </row>
    <row r="33" spans="1:14" ht="26.1" customHeight="1">
      <c r="A33" s="3"/>
      <c r="B33" s="3"/>
      <c r="C33" s="18"/>
      <c r="D33" s="26"/>
      <c r="E33" s="49" t="s">
        <v>43</v>
      </c>
      <c r="F33" s="73" t="s">
        <v>44</v>
      </c>
      <c r="G33" s="73"/>
      <c r="H33" s="33" t="s">
        <v>8</v>
      </c>
      <c r="I33" s="35">
        <v>0</v>
      </c>
      <c r="J33" s="35">
        <v>0</v>
      </c>
      <c r="K33" s="35">
        <f>'[8]1.19'!$E$18</f>
        <v>7.0911800000000005</v>
      </c>
      <c r="L33" s="35">
        <f>'[10]1.19'!$E$18</f>
        <v>7.0911800000000005</v>
      </c>
      <c r="M33" s="35">
        <v>0</v>
      </c>
      <c r="N33" s="51">
        <v>0</v>
      </c>
    </row>
    <row r="34" spans="1:14" ht="26.1" customHeight="1">
      <c r="A34" s="3"/>
      <c r="B34" s="3"/>
      <c r="C34" s="18"/>
      <c r="D34" s="26"/>
      <c r="E34" s="49" t="s">
        <v>45</v>
      </c>
      <c r="F34" s="77" t="s">
        <v>46</v>
      </c>
      <c r="G34" s="77"/>
      <c r="H34" s="33" t="s">
        <v>8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51">
        <v>0</v>
      </c>
    </row>
    <row r="35" spans="1:14" ht="26.1" customHeight="1">
      <c r="A35" s="3"/>
      <c r="B35" s="3"/>
      <c r="C35" s="18"/>
      <c r="D35" s="26"/>
      <c r="E35" s="49" t="s">
        <v>47</v>
      </c>
      <c r="F35" s="77" t="s">
        <v>48</v>
      </c>
      <c r="G35" s="77"/>
      <c r="H35" s="33" t="s">
        <v>8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51">
        <v>0</v>
      </c>
    </row>
    <row r="36" spans="1:14" ht="26.1" customHeight="1">
      <c r="A36" s="3"/>
      <c r="B36" s="3"/>
      <c r="C36" s="18"/>
      <c r="D36" s="26"/>
      <c r="E36" s="49" t="s">
        <v>49</v>
      </c>
      <c r="F36" s="73" t="s">
        <v>50</v>
      </c>
      <c r="G36" s="73"/>
      <c r="H36" s="33" t="s">
        <v>8</v>
      </c>
      <c r="I36" s="35">
        <v>0</v>
      </c>
      <c r="J36" s="35">
        <v>0</v>
      </c>
      <c r="K36" s="35">
        <f>'[8]1.19'!$E$19</f>
        <v>167.70856000000001</v>
      </c>
      <c r="L36" s="35">
        <f>'[10]1.19'!$E$19</f>
        <v>167.70856000000001</v>
      </c>
      <c r="M36" s="35">
        <f>'[13]1.19'!$E$20</f>
        <v>150.00799999999998</v>
      </c>
      <c r="N36" s="51">
        <f>'[16]1.19'!$E$20</f>
        <v>150.00799999999998</v>
      </c>
    </row>
    <row r="37" spans="1:14" ht="26.1" customHeight="1">
      <c r="A37" s="3"/>
      <c r="B37" s="3"/>
      <c r="C37" s="18"/>
      <c r="D37" s="26"/>
      <c r="E37" s="49" t="s">
        <v>51</v>
      </c>
      <c r="F37" s="77" t="s">
        <v>46</v>
      </c>
      <c r="G37" s="77"/>
      <c r="H37" s="33" t="s">
        <v>8</v>
      </c>
      <c r="I37" s="35">
        <v>0</v>
      </c>
      <c r="J37" s="35">
        <v>0</v>
      </c>
      <c r="K37" s="35">
        <f>[7]расшифр!$C$8</f>
        <v>92.416666666666671</v>
      </c>
      <c r="L37" s="35">
        <f>[9]расшифр!$C$8</f>
        <v>92.416666666666671</v>
      </c>
      <c r="M37" s="35">
        <f>[14]расшифр!$C$10</f>
        <v>115.75</v>
      </c>
      <c r="N37" s="51">
        <f>[17]расшифр!$C$10</f>
        <v>115.75</v>
      </c>
    </row>
    <row r="38" spans="1:14" ht="26.1" customHeight="1">
      <c r="A38" s="3"/>
      <c r="B38" s="3"/>
      <c r="C38" s="18"/>
      <c r="D38" s="26"/>
      <c r="E38" s="49" t="s">
        <v>52</v>
      </c>
      <c r="F38" s="77" t="s">
        <v>48</v>
      </c>
      <c r="G38" s="77"/>
      <c r="H38" s="33" t="s">
        <v>8</v>
      </c>
      <c r="I38" s="35">
        <v>0</v>
      </c>
      <c r="J38" s="35">
        <v>0</v>
      </c>
      <c r="K38" s="35">
        <f>[7]расшифр!$C$9</f>
        <v>31.791333333333334</v>
      </c>
      <c r="L38" s="35">
        <f>[9]расшифр!$C$9</f>
        <v>31.791333333333334</v>
      </c>
      <c r="M38" s="35">
        <f>[14]расшифр!$C$11</f>
        <v>30.558</v>
      </c>
      <c r="N38" s="51">
        <f>[17]расшифр!$C$11</f>
        <v>30.558</v>
      </c>
    </row>
    <row r="39" spans="1:14" ht="26.1" customHeight="1">
      <c r="A39" s="3"/>
      <c r="B39" s="3"/>
      <c r="C39" s="18"/>
      <c r="D39" s="26"/>
      <c r="E39" s="49" t="s">
        <v>53</v>
      </c>
      <c r="F39" s="79" t="s">
        <v>54</v>
      </c>
      <c r="G39" s="73"/>
      <c r="H39" s="33" t="s">
        <v>8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51">
        <v>0</v>
      </c>
    </row>
    <row r="40" spans="1:14" ht="26.1" customHeight="1">
      <c r="A40" s="3"/>
      <c r="B40" s="3"/>
      <c r="C40" s="18"/>
      <c r="D40" s="26"/>
      <c r="E40" s="49" t="s">
        <v>55</v>
      </c>
      <c r="F40" s="75" t="s">
        <v>56</v>
      </c>
      <c r="G40" s="75"/>
      <c r="H40" s="33" t="s">
        <v>8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57">
        <v>0</v>
      </c>
    </row>
    <row r="41" spans="1:14" ht="26.1" customHeight="1">
      <c r="A41" s="3"/>
      <c r="B41" s="3"/>
      <c r="C41" s="18"/>
      <c r="D41" s="26"/>
      <c r="E41" s="49" t="s">
        <v>57</v>
      </c>
      <c r="F41" s="75" t="s">
        <v>58</v>
      </c>
      <c r="G41" s="75"/>
      <c r="H41" s="33" t="s">
        <v>8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57">
        <v>0</v>
      </c>
    </row>
    <row r="42" spans="1:14" ht="26.1" customHeight="1">
      <c r="A42" s="3"/>
      <c r="B42" s="3"/>
      <c r="C42" s="18"/>
      <c r="D42" s="26"/>
      <c r="E42" s="49" t="s">
        <v>59</v>
      </c>
      <c r="F42" s="73" t="s">
        <v>60</v>
      </c>
      <c r="G42" s="73"/>
      <c r="H42" s="33" t="s">
        <v>8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51">
        <v>0</v>
      </c>
    </row>
    <row r="43" spans="1:14" s="29" customFormat="1" ht="26.1" customHeight="1">
      <c r="A43" s="28"/>
      <c r="B43" s="28"/>
      <c r="D43" s="30" t="s">
        <v>61</v>
      </c>
      <c r="E43" s="49" t="s">
        <v>62</v>
      </c>
      <c r="F43" s="76" t="s">
        <v>63</v>
      </c>
      <c r="G43" s="76"/>
      <c r="H43" s="43" t="s">
        <v>8</v>
      </c>
      <c r="I43" s="44">
        <f>'[3]1.19'!$C$16</f>
        <v>82.51</v>
      </c>
      <c r="J43" s="44">
        <f>'[5]1.19'!$C$16</f>
        <v>82.51</v>
      </c>
      <c r="K43" s="44">
        <f>'[8]1.19'!$E$16</f>
        <v>402.17999999999995</v>
      </c>
      <c r="L43" s="44">
        <v>402.18</v>
      </c>
      <c r="M43" s="44">
        <f>'[13]1.19'!$E$17</f>
        <v>98.3</v>
      </c>
      <c r="N43" s="31">
        <f>'[16]1.19'!$E$17</f>
        <v>98.3</v>
      </c>
    </row>
    <row r="44" spans="1:14" ht="26.1" customHeight="1">
      <c r="A44" s="3"/>
      <c r="B44" s="3"/>
      <c r="C44" s="18"/>
      <c r="D44" s="32"/>
      <c r="E44" s="54"/>
      <c r="F44" s="39" t="s">
        <v>64</v>
      </c>
      <c r="G44" s="39"/>
      <c r="H44" s="40"/>
      <c r="I44" s="40"/>
      <c r="J44" s="40"/>
      <c r="K44" s="40"/>
      <c r="L44" s="40"/>
      <c r="M44" s="40"/>
      <c r="N44" s="55"/>
    </row>
    <row r="45" spans="1:14" ht="26.1" customHeight="1">
      <c r="A45" s="3"/>
      <c r="B45" s="3"/>
      <c r="C45" s="18"/>
      <c r="D45" s="26"/>
      <c r="E45" s="49" t="s">
        <v>65</v>
      </c>
      <c r="F45" s="70" t="s">
        <v>66</v>
      </c>
      <c r="G45" s="70"/>
      <c r="H45" s="33" t="s">
        <v>8</v>
      </c>
      <c r="I45" s="35">
        <f>'[3]1.21'!$D$28</f>
        <v>30.598120000000002</v>
      </c>
      <c r="J45" s="35">
        <f>'[5]1.21'!$D$28</f>
        <v>30.598120000000002</v>
      </c>
      <c r="K45" s="35">
        <f>'[8]1.21'!$C$27</f>
        <v>69.25</v>
      </c>
      <c r="L45" s="35">
        <f>'[10]1.21'!$C$27</f>
        <v>69.25</v>
      </c>
      <c r="M45" s="35">
        <f>'[13]1.21'!$C$28</f>
        <v>19.904679999999999</v>
      </c>
      <c r="N45" s="51">
        <f>'[16]1.21'!$C$28</f>
        <v>19.904679999999999</v>
      </c>
    </row>
    <row r="46" spans="1:14" ht="26.1" customHeight="1">
      <c r="A46" s="3"/>
      <c r="B46" s="3"/>
      <c r="C46" s="18"/>
      <c r="D46" s="26"/>
      <c r="E46" s="49" t="s">
        <v>67</v>
      </c>
      <c r="F46" s="70" t="s">
        <v>68</v>
      </c>
      <c r="G46" s="70"/>
      <c r="H46" s="33" t="s">
        <v>8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51">
        <v>0</v>
      </c>
    </row>
    <row r="47" spans="1:14" ht="26.1" customHeight="1">
      <c r="A47" s="3"/>
      <c r="B47" s="3"/>
      <c r="C47" s="18"/>
      <c r="D47" s="26"/>
      <c r="E47" s="49" t="s">
        <v>69</v>
      </c>
      <c r="F47" s="73" t="s">
        <v>70</v>
      </c>
      <c r="G47" s="73"/>
      <c r="H47" s="33" t="s">
        <v>8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51">
        <v>0</v>
      </c>
    </row>
    <row r="48" spans="1:14" ht="26.1" customHeight="1">
      <c r="A48" s="3"/>
      <c r="B48" s="3"/>
      <c r="C48" s="18"/>
      <c r="D48" s="26"/>
      <c r="E48" s="58" t="s">
        <v>71</v>
      </c>
      <c r="F48" s="78" t="s">
        <v>72</v>
      </c>
      <c r="G48" s="78"/>
      <c r="H48" s="45" t="s">
        <v>8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51">
        <v>0</v>
      </c>
    </row>
    <row r="49" spans="1:14" ht="26.1" customHeight="1">
      <c r="A49" s="3"/>
      <c r="B49" s="3"/>
      <c r="C49" s="18"/>
      <c r="D49" s="26"/>
      <c r="E49" s="59" t="s">
        <v>73</v>
      </c>
      <c r="F49" s="79" t="s">
        <v>74</v>
      </c>
      <c r="G49" s="79"/>
      <c r="H49" s="33" t="s">
        <v>8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51">
        <v>0</v>
      </c>
    </row>
    <row r="50" spans="1:14" ht="26.1" customHeight="1">
      <c r="A50" s="3"/>
      <c r="B50" s="3"/>
      <c r="C50" s="18"/>
      <c r="D50" s="26"/>
      <c r="E50" s="58" t="s">
        <v>75</v>
      </c>
      <c r="F50" s="71" t="s">
        <v>76</v>
      </c>
      <c r="G50" s="71"/>
      <c r="H50" s="45" t="s">
        <v>8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57">
        <v>0</v>
      </c>
    </row>
    <row r="51" spans="1:14" ht="26.1" customHeight="1">
      <c r="A51" s="3"/>
      <c r="B51" s="3"/>
      <c r="C51" s="18"/>
      <c r="D51" s="26"/>
      <c r="E51" s="58" t="s">
        <v>77</v>
      </c>
      <c r="F51" s="71" t="s">
        <v>78</v>
      </c>
      <c r="G51" s="71"/>
      <c r="H51" s="45" t="s">
        <v>8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57">
        <v>0</v>
      </c>
    </row>
    <row r="52" spans="1:14" ht="26.1" customHeight="1">
      <c r="A52" s="3"/>
      <c r="B52" s="3"/>
      <c r="C52" s="18"/>
      <c r="D52" s="26"/>
      <c r="E52" s="59" t="s">
        <v>79</v>
      </c>
      <c r="F52" s="71" t="s">
        <v>80</v>
      </c>
      <c r="G52" s="71"/>
      <c r="H52" s="33" t="s">
        <v>8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57">
        <v>0</v>
      </c>
    </row>
    <row r="53" spans="1:14" ht="26.1" customHeight="1">
      <c r="A53" s="3"/>
      <c r="B53" s="3"/>
      <c r="C53" s="18"/>
      <c r="D53" s="26"/>
      <c r="E53" s="60" t="s">
        <v>81</v>
      </c>
      <c r="F53" s="70" t="s">
        <v>82</v>
      </c>
      <c r="G53" s="70"/>
      <c r="H53" s="33" t="s">
        <v>83</v>
      </c>
      <c r="I53" s="35">
        <v>1.18</v>
      </c>
      <c r="J53" s="35">
        <v>1.18</v>
      </c>
      <c r="K53" s="69">
        <v>0.77400000000000002</v>
      </c>
      <c r="L53" s="69">
        <v>0.77400000000000002</v>
      </c>
      <c r="M53" s="35">
        <v>0.17</v>
      </c>
      <c r="N53" s="51">
        <v>0.17</v>
      </c>
    </row>
    <row r="54" spans="1:14" ht="26.1" customHeight="1">
      <c r="A54" s="3"/>
      <c r="B54" s="3"/>
      <c r="C54" s="18"/>
      <c r="D54" s="26"/>
      <c r="E54" s="60" t="s">
        <v>84</v>
      </c>
      <c r="F54" s="70" t="s">
        <v>85</v>
      </c>
      <c r="G54" s="70"/>
      <c r="H54" s="33" t="s">
        <v>83</v>
      </c>
      <c r="I54" s="35">
        <v>1.18</v>
      </c>
      <c r="J54" s="35">
        <v>1.18</v>
      </c>
      <c r="K54" s="69">
        <v>0.77400000000000002</v>
      </c>
      <c r="L54" s="69">
        <v>0.77400000000000002</v>
      </c>
      <c r="M54" s="35">
        <v>0.17</v>
      </c>
      <c r="N54" s="51">
        <v>0.17</v>
      </c>
    </row>
    <row r="55" spans="1:14" ht="22.5">
      <c r="A55" s="3"/>
      <c r="B55" s="3"/>
      <c r="C55" s="18"/>
      <c r="D55" s="26"/>
      <c r="E55" s="60" t="s">
        <v>86</v>
      </c>
      <c r="F55" s="70" t="s">
        <v>87</v>
      </c>
      <c r="G55" s="70"/>
      <c r="H55" s="33" t="s">
        <v>88</v>
      </c>
      <c r="I55" s="41">
        <f>'[3]1.7.'!$C$9</f>
        <v>0.51900000000000002</v>
      </c>
      <c r="J55" s="41">
        <f>'[5]1.7.'!$C$9</f>
        <v>0.51900000000000002</v>
      </c>
      <c r="K55" s="41">
        <v>1.1299999999999999</v>
      </c>
      <c r="L55" s="41">
        <v>1.1299999999999999</v>
      </c>
      <c r="M55" s="41">
        <f>'[13]1.7.'!$C$9</f>
        <v>0.30399999999999999</v>
      </c>
      <c r="N55" s="56">
        <f>'[16]1.7.'!$C$9</f>
        <v>0.30399999999999999</v>
      </c>
    </row>
    <row r="56" spans="1:14" ht="22.5">
      <c r="A56" s="3"/>
      <c r="B56" s="3"/>
      <c r="C56" s="18"/>
      <c r="D56" s="26"/>
      <c r="E56" s="60" t="s">
        <v>89</v>
      </c>
      <c r="F56" s="72" t="s">
        <v>90</v>
      </c>
      <c r="G56" s="72"/>
      <c r="H56" s="33" t="s">
        <v>88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56">
        <v>0</v>
      </c>
    </row>
    <row r="57" spans="1:14" ht="22.5">
      <c r="A57" s="3"/>
      <c r="B57" s="3"/>
      <c r="C57" s="18"/>
      <c r="D57" s="26"/>
      <c r="E57" s="60" t="s">
        <v>91</v>
      </c>
      <c r="F57" s="70" t="s">
        <v>92</v>
      </c>
      <c r="G57" s="70"/>
      <c r="H57" s="33" t="s">
        <v>88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56">
        <v>0</v>
      </c>
    </row>
    <row r="58" spans="1:14" ht="26.1" customHeight="1">
      <c r="A58" s="3"/>
      <c r="B58" s="3"/>
      <c r="C58" s="18"/>
      <c r="D58" s="26"/>
      <c r="E58" s="60" t="s">
        <v>93</v>
      </c>
      <c r="F58" s="70" t="s">
        <v>94</v>
      </c>
      <c r="G58" s="70"/>
      <c r="H58" s="33" t="s">
        <v>88</v>
      </c>
      <c r="I58" s="46">
        <f t="shared" ref="I58:N58" si="2">SUM(I59:I60)</f>
        <v>0.4723</v>
      </c>
      <c r="J58" s="46">
        <f t="shared" si="2"/>
        <v>0.4723</v>
      </c>
      <c r="K58" s="46">
        <f t="shared" si="2"/>
        <v>1.0900000000000001</v>
      </c>
      <c r="L58" s="46">
        <f t="shared" si="2"/>
        <v>1.0900000000000001</v>
      </c>
      <c r="M58" s="46">
        <f t="shared" si="2"/>
        <v>0.27339999999999998</v>
      </c>
      <c r="N58" s="61">
        <f t="shared" si="2"/>
        <v>0.27339999999999998</v>
      </c>
    </row>
    <row r="59" spans="1:14" ht="22.5">
      <c r="A59" s="3"/>
      <c r="B59" s="3"/>
      <c r="C59" s="18"/>
      <c r="D59" s="26"/>
      <c r="E59" s="60" t="s">
        <v>95</v>
      </c>
      <c r="F59" s="73" t="s">
        <v>96</v>
      </c>
      <c r="G59" s="73"/>
      <c r="H59" s="33" t="s">
        <v>88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56">
        <v>0</v>
      </c>
    </row>
    <row r="60" spans="1:14" ht="22.5">
      <c r="A60" s="3"/>
      <c r="B60" s="3"/>
      <c r="C60" s="18"/>
      <c r="D60" s="26"/>
      <c r="E60" s="60" t="s">
        <v>97</v>
      </c>
      <c r="F60" s="73" t="s">
        <v>98</v>
      </c>
      <c r="G60" s="73"/>
      <c r="H60" s="33" t="s">
        <v>88</v>
      </c>
      <c r="I60" s="41">
        <f>'[3]1.7.'!$C$21</f>
        <v>0.4723</v>
      </c>
      <c r="J60" s="41">
        <f>'[5]1.7.'!$C$21</f>
        <v>0.4723</v>
      </c>
      <c r="K60" s="41">
        <v>1.0900000000000001</v>
      </c>
      <c r="L60" s="41">
        <v>1.0900000000000001</v>
      </c>
      <c r="M60" s="41">
        <f>'[13]1.7.'!$C$21</f>
        <v>0.27339999999999998</v>
      </c>
      <c r="N60" s="56">
        <f>'[16]1.7.'!$C$21</f>
        <v>0.27339999999999998</v>
      </c>
    </row>
    <row r="61" spans="1:14" ht="26.1" customHeight="1">
      <c r="A61" s="3"/>
      <c r="B61" s="3"/>
      <c r="C61" s="18"/>
      <c r="D61" s="26"/>
      <c r="E61" s="60" t="s">
        <v>99</v>
      </c>
      <c r="F61" s="70" t="s">
        <v>100</v>
      </c>
      <c r="G61" s="70"/>
      <c r="H61" s="33" t="s">
        <v>101</v>
      </c>
      <c r="I61" s="35">
        <v>9</v>
      </c>
      <c r="J61" s="35">
        <v>9</v>
      </c>
      <c r="K61" s="35">
        <v>3.8</v>
      </c>
      <c r="L61" s="35">
        <v>3.8</v>
      </c>
      <c r="M61" s="35">
        <v>10.1</v>
      </c>
      <c r="N61" s="51">
        <v>10.1</v>
      </c>
    </row>
    <row r="62" spans="1:14" ht="26.1" customHeight="1">
      <c r="A62" s="3"/>
      <c r="B62" s="3"/>
      <c r="C62" s="18"/>
      <c r="D62" s="26"/>
      <c r="E62" s="60" t="s">
        <v>102</v>
      </c>
      <c r="F62" s="72" t="s">
        <v>103</v>
      </c>
      <c r="G62" s="72"/>
      <c r="H62" s="33" t="s">
        <v>104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56">
        <v>0</v>
      </c>
    </row>
    <row r="63" spans="1:14" ht="26.1" customHeight="1">
      <c r="A63" s="3"/>
      <c r="B63" s="3"/>
      <c r="C63" s="18"/>
      <c r="D63" s="26"/>
      <c r="E63" s="60" t="s">
        <v>105</v>
      </c>
      <c r="F63" s="70" t="s">
        <v>106</v>
      </c>
      <c r="G63" s="70"/>
      <c r="H63" s="33" t="s">
        <v>107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51">
        <v>0</v>
      </c>
    </row>
    <row r="64" spans="1:14" ht="26.1" customHeight="1">
      <c r="A64" s="3"/>
      <c r="B64" s="3"/>
      <c r="C64" s="18"/>
      <c r="D64" s="26"/>
      <c r="E64" s="60" t="s">
        <v>108</v>
      </c>
      <c r="F64" s="70" t="s">
        <v>109</v>
      </c>
      <c r="G64" s="70"/>
      <c r="H64" s="33" t="s">
        <v>107</v>
      </c>
      <c r="I64" s="69">
        <v>0.47599999999999998</v>
      </c>
      <c r="J64" s="69">
        <v>0.47599999999999998</v>
      </c>
      <c r="K64" s="69">
        <v>0.214</v>
      </c>
      <c r="L64" s="69">
        <v>0.214</v>
      </c>
      <c r="M64" s="69">
        <v>0.16200000000000001</v>
      </c>
      <c r="N64" s="69">
        <v>0.16200000000000001</v>
      </c>
    </row>
    <row r="65" spans="1:14" ht="26.1" customHeight="1">
      <c r="A65" s="3"/>
      <c r="B65" s="3"/>
      <c r="C65" s="18"/>
      <c r="D65" s="26"/>
      <c r="E65" s="60" t="s">
        <v>110</v>
      </c>
      <c r="F65" s="70" t="s">
        <v>111</v>
      </c>
      <c r="G65" s="70"/>
      <c r="H65" s="33" t="s">
        <v>112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62">
        <v>0</v>
      </c>
    </row>
    <row r="66" spans="1:14" ht="26.1" customHeight="1">
      <c r="A66" s="3"/>
      <c r="B66" s="3"/>
      <c r="C66" s="18"/>
      <c r="D66" s="26"/>
      <c r="E66" s="60" t="s">
        <v>113</v>
      </c>
      <c r="F66" s="70" t="s">
        <v>114</v>
      </c>
      <c r="G66" s="70"/>
      <c r="H66" s="33" t="s">
        <v>112</v>
      </c>
      <c r="I66" s="47">
        <v>1</v>
      </c>
      <c r="J66" s="47">
        <v>1</v>
      </c>
      <c r="K66" s="47">
        <v>1</v>
      </c>
      <c r="L66" s="47">
        <v>1</v>
      </c>
      <c r="M66" s="47">
        <v>1</v>
      </c>
      <c r="N66" s="62">
        <v>1</v>
      </c>
    </row>
    <row r="67" spans="1:14" ht="26.1" customHeight="1">
      <c r="A67" s="3"/>
      <c r="B67" s="3"/>
      <c r="C67" s="18"/>
      <c r="D67" s="26"/>
      <c r="E67" s="60" t="s">
        <v>115</v>
      </c>
      <c r="F67" s="70" t="s">
        <v>116</v>
      </c>
      <c r="G67" s="70"/>
      <c r="H67" s="33" t="s">
        <v>112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62">
        <v>0</v>
      </c>
    </row>
    <row r="68" spans="1:14" ht="26.1" customHeight="1">
      <c r="A68" s="3"/>
      <c r="B68" s="3"/>
      <c r="C68" s="18"/>
      <c r="D68" s="26"/>
      <c r="E68" s="60" t="s">
        <v>117</v>
      </c>
      <c r="F68" s="70" t="s">
        <v>118</v>
      </c>
      <c r="G68" s="70"/>
      <c r="H68" s="33" t="s">
        <v>119</v>
      </c>
      <c r="I68" s="102">
        <v>0.5</v>
      </c>
      <c r="J68" s="47">
        <v>1</v>
      </c>
      <c r="K68" s="47">
        <v>1</v>
      </c>
      <c r="L68" s="102">
        <v>4.5</v>
      </c>
      <c r="M68" s="102">
        <v>0.5</v>
      </c>
      <c r="N68" s="62">
        <v>1</v>
      </c>
    </row>
    <row r="69" spans="1:14" ht="22.5">
      <c r="A69" s="3"/>
      <c r="B69" s="3"/>
      <c r="C69" s="18"/>
      <c r="D69" s="26"/>
      <c r="E69" s="60" t="s">
        <v>120</v>
      </c>
      <c r="F69" s="70" t="s">
        <v>121</v>
      </c>
      <c r="G69" s="70"/>
      <c r="H69" s="33" t="s">
        <v>122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51">
        <v>0</v>
      </c>
    </row>
    <row r="70" spans="1:14" ht="22.5">
      <c r="A70" s="3"/>
      <c r="B70" s="3"/>
      <c r="C70" s="18"/>
      <c r="D70" s="26"/>
      <c r="E70" s="60" t="s">
        <v>123</v>
      </c>
      <c r="F70" s="70" t="s">
        <v>124</v>
      </c>
      <c r="G70" s="70"/>
      <c r="H70" s="33" t="s">
        <v>125</v>
      </c>
      <c r="I70" s="35">
        <f>I20/I55</f>
        <v>1263.6994219653179</v>
      </c>
      <c r="J70" s="35">
        <f>J20/J55</f>
        <v>1263.6994219653179</v>
      </c>
      <c r="K70" s="35">
        <v>1225.6500000000001</v>
      </c>
      <c r="L70" s="35">
        <v>1225.6500000000001</v>
      </c>
      <c r="M70" s="35">
        <f>M20/M55</f>
        <v>1223.7828947368421</v>
      </c>
      <c r="N70" s="51">
        <f>N20/N55</f>
        <v>1223.7828947368421</v>
      </c>
    </row>
    <row r="71" spans="1:14" ht="22.5">
      <c r="A71" s="3"/>
      <c r="B71" s="3"/>
      <c r="C71" s="18"/>
      <c r="D71" s="26"/>
      <c r="E71" s="60" t="s">
        <v>126</v>
      </c>
      <c r="F71" s="70" t="s">
        <v>127</v>
      </c>
      <c r="G71" s="70"/>
      <c r="H71" s="33" t="s">
        <v>128</v>
      </c>
      <c r="I71" s="35">
        <f>'[4]расход воды'!$N$5/I55</f>
        <v>261.95375722543355</v>
      </c>
      <c r="J71" s="35">
        <f>'[6]расход воды'!$N$5/J55</f>
        <v>261.95375722543355</v>
      </c>
      <c r="K71" s="35">
        <f>'[7]расход воды'!$I$5/K55</f>
        <v>203.35221238938055</v>
      </c>
      <c r="L71" s="35">
        <v>203.35221238938055</v>
      </c>
      <c r="M71" s="35">
        <f>'[14]расход воды'!$N$5/M55</f>
        <v>194.74342105263159</v>
      </c>
      <c r="N71" s="51">
        <f>'[17]расход воды'!$N$5/N55</f>
        <v>194.74342105263159</v>
      </c>
    </row>
    <row r="72" spans="1:14" ht="26.1" customHeight="1">
      <c r="A72" s="3"/>
      <c r="B72" s="3"/>
      <c r="C72" s="18"/>
      <c r="D72" s="26"/>
      <c r="E72" s="59" t="s">
        <v>129</v>
      </c>
      <c r="F72" s="74" t="s">
        <v>130</v>
      </c>
      <c r="G72" s="74"/>
      <c r="H72" s="43"/>
      <c r="I72" s="48" t="s">
        <v>131</v>
      </c>
      <c r="J72" s="48" t="s">
        <v>131</v>
      </c>
      <c r="K72" s="48" t="s">
        <v>131</v>
      </c>
      <c r="L72" s="48" t="s">
        <v>131</v>
      </c>
      <c r="M72" s="48" t="s">
        <v>131</v>
      </c>
      <c r="N72" s="63" t="s">
        <v>131</v>
      </c>
    </row>
    <row r="73" spans="1:14" ht="12" thickBot="1">
      <c r="E73" s="64"/>
      <c r="F73" s="65"/>
      <c r="G73" s="65"/>
      <c r="H73" s="65"/>
      <c r="I73" s="65"/>
      <c r="J73" s="65"/>
      <c r="K73" s="65"/>
      <c r="L73" s="65"/>
      <c r="M73" s="65"/>
      <c r="N73" s="66"/>
    </row>
  </sheetData>
  <mergeCells count="66">
    <mergeCell ref="K11:L11"/>
    <mergeCell ref="D7:N7"/>
    <mergeCell ref="D8:N8"/>
    <mergeCell ref="M11:N11"/>
    <mergeCell ref="E11:E13"/>
    <mergeCell ref="F11:G13"/>
    <mergeCell ref="L12:L13"/>
    <mergeCell ref="N12:N13"/>
    <mergeCell ref="F24:G24"/>
    <mergeCell ref="F14:G14"/>
    <mergeCell ref="F15:G15"/>
    <mergeCell ref="I11:J11"/>
    <mergeCell ref="J12:J13"/>
    <mergeCell ref="F16:G16"/>
    <mergeCell ref="F17:G17"/>
    <mergeCell ref="F18:G18"/>
    <mergeCell ref="H11:H13"/>
    <mergeCell ref="E19:E22"/>
    <mergeCell ref="F19:F22"/>
    <mergeCell ref="F35:G35"/>
    <mergeCell ref="F36:G36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8:G48"/>
    <mergeCell ref="F49:G49"/>
    <mergeCell ref="F37:G37"/>
    <mergeCell ref="F38:G38"/>
    <mergeCell ref="F39:G39"/>
    <mergeCell ref="F40:G40"/>
    <mergeCell ref="F67:G67"/>
    <mergeCell ref="F69:G69"/>
    <mergeCell ref="F70:G70"/>
    <mergeCell ref="F41:G41"/>
    <mergeCell ref="F42:G42"/>
    <mergeCell ref="F43:G43"/>
    <mergeCell ref="F45:G45"/>
    <mergeCell ref="F46:G46"/>
    <mergeCell ref="F47:G47"/>
    <mergeCell ref="F59:G59"/>
    <mergeCell ref="F60:G60"/>
    <mergeCell ref="F61:G61"/>
    <mergeCell ref="F71:G71"/>
    <mergeCell ref="F72:G72"/>
    <mergeCell ref="F62:G62"/>
    <mergeCell ref="F63:G63"/>
    <mergeCell ref="F64:G64"/>
    <mergeCell ref="F65:G65"/>
    <mergeCell ref="F66:G66"/>
    <mergeCell ref="F68:G68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</mergeCells>
  <phoneticPr fontId="122" type="noConversion"/>
  <dataValidations count="4">
    <dataValidation type="decimal" allowBlank="1" showInputMessage="1" showErrorMessage="1" sqref="AP2:AQ2 AB2:AC2">
      <formula1>0</formula1>
      <formula2>9.99999999999999E+22</formula2>
    </dataValidation>
    <dataValidation type="decimal" allowBlank="1" showInputMessage="1" showErrorMessage="1" sqref="I25:N25 I58:N58 I18:N18 I21:N21 I16:N16">
      <formula1>-999999999</formula1>
      <formula2>999999999999</formula2>
    </dataValidation>
    <dataValidation type="decimal" allowBlank="1" showInputMessage="1" showErrorMessage="1" error="Значение должно быть действительным числом" sqref="I24:N24 I45:N57 I26:N43 I17:N17 I19:N20 I15:N15 I59:N71">
      <formula1>-999999999</formula1>
      <formula2>999999999999</formula2>
    </dataValidation>
    <dataValidation type="textLength" operator="lessThanOrEqual" allowBlank="1" showInputMessage="1" showErrorMessage="1" sqref="I72:N72">
      <formula1>300</formula1>
    </dataValidation>
  </dataValidations>
  <hyperlinks>
    <hyperlink ref="F44" location="'ТС показатели'!A1" tooltip="Добавить запись" display="Добавить запись"/>
    <hyperlink ref="F23" location="'ТС показатели'!A1" tooltip="Добавить вид топлива" display="Добавить вид топлива"/>
    <hyperlink ref="D43" location="'ТС показатели'!$A$1" tooltip="Удалить запись" display="Удалить запись"/>
  </hyperlinks>
  <pageMargins left="0.25" right="0.25" top="0.75" bottom="0.75" header="0.3" footer="0.3"/>
  <pageSetup paperSize="9" scale="5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OAO 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TREKULOVAO</cp:lastModifiedBy>
  <cp:lastPrinted>2014-02-20T04:10:49Z</cp:lastPrinted>
  <dcterms:created xsi:type="dcterms:W3CDTF">2013-06-13T11:27:06Z</dcterms:created>
  <dcterms:modified xsi:type="dcterms:W3CDTF">2014-05-21T12:38:18Z</dcterms:modified>
</cp:coreProperties>
</file>